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7970" windowHeight="8880" firstSheet="1"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expenses'!$A$1:$E$43</definedName>
    <definedName name="_xlnm.Print_Area" localSheetId="3">'Gifts and Benefits'!$A$1:$E$24</definedName>
    <definedName name="_xlnm.Print_Area" localSheetId="0">'Guidance for agencies'!$A$1:$A$43</definedName>
    <definedName name="_xlnm.Print_Area" localSheetId="2">Hospitality!$A$1:$F$22</definedName>
    <definedName name="_xlnm.Print_Area" localSheetId="1">Travel!$A$1:$D$187</definedName>
  </definedNames>
  <calcPr calcId="152511"/>
</workbook>
</file>

<file path=xl/calcChain.xml><?xml version="1.0" encoding="utf-8"?>
<calcChain xmlns="http://schemas.openxmlformats.org/spreadsheetml/2006/main">
  <c r="B31" i="3" l="1"/>
  <c r="B15" i="3"/>
  <c r="B33" i="3" l="1"/>
  <c r="B178" i="1" l="1"/>
  <c r="B81" i="1" l="1"/>
  <c r="B145" i="1" l="1"/>
  <c r="B147" i="1" s="1"/>
  <c r="B30" i="1" l="1"/>
  <c r="B11" i="1" l="1"/>
  <c r="B36" i="1" s="1"/>
  <c r="B179" i="1" s="1"/>
  <c r="B3" i="2" l="1"/>
  <c r="D14" i="4" l="1"/>
  <c r="B15" i="2"/>
  <c r="B4" i="3"/>
  <c r="B3" i="3"/>
  <c r="B2" i="3"/>
  <c r="B4" i="4"/>
  <c r="B3" i="4"/>
  <c r="B2" i="4"/>
  <c r="B4" i="2"/>
  <c r="B2" i="2"/>
</calcChain>
</file>

<file path=xl/sharedStrings.xml><?xml version="1.0" encoding="utf-8"?>
<sst xmlns="http://schemas.openxmlformats.org/spreadsheetml/2006/main" count="500" uniqueCount="307">
  <si>
    <t>Date</t>
  </si>
  <si>
    <t>Location/s</t>
  </si>
  <si>
    <t>Location</t>
  </si>
  <si>
    <t>Disclosure period</t>
  </si>
  <si>
    <t>Sub total</t>
  </si>
  <si>
    <t xml:space="preserve">Purpose (eg, hosting delegation from China) </t>
  </si>
  <si>
    <t>All Other Expenses</t>
  </si>
  <si>
    <t>Total travel expenses</t>
  </si>
  <si>
    <t xml:space="preserve">Organisation Name </t>
  </si>
  <si>
    <t>Chief Executive</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</si>
  <si>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</si>
  <si>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</si>
  <si>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</si>
  <si>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</si>
  <si>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</si>
  <si>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</si>
  <si>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</si>
  <si>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</si>
  <si>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</si>
  <si>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</si>
  <si>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</si>
  <si>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</si>
  <si>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</si>
  <si>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</si>
  <si>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</si>
  <si>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</si>
  <si>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</si>
  <si>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</si>
  <si>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</si>
  <si>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</si>
  <si>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</si>
  <si>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Cost (NZ$)
(exc GST / inc GST)***</t>
  </si>
  <si>
    <t>Cost ($)
(exc GST / inc GST)***</t>
  </si>
  <si>
    <t xml:space="preserve">Notes </t>
  </si>
  <si>
    <t>* Headings on following tabs will pre populate with what you enter on this tab</t>
  </si>
  <si>
    <t>*** Delete what's inapplicable.  Be consistent - all GST exclusive or all GST inclusive</t>
  </si>
  <si>
    <t>Offered by 
(who made the offer?)</t>
  </si>
  <si>
    <t>Nature ***</t>
  </si>
  <si>
    <t>Cost ($)****
(exc GST / inc GST)</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</si>
  <si>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</si>
  <si>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</si>
  <si>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</si>
  <si>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</si>
  <si>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</si>
  <si>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</si>
  <si>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</si>
  <si>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</si>
  <si>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</si>
  <si>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</si>
  <si>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</si>
  <si>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</si>
  <si>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</si>
  <si>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</si>
  <si>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</si>
  <si>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</si>
  <si>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</si>
  <si>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</si>
  <si>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</si>
  <si>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</si>
  <si>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</si>
  <si>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</si>
  <si>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</si>
  <si>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</si>
  <si>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</si>
  <si>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</si>
  <si>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</si>
  <si>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</si>
  <si>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</si>
  <si>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</si>
  <si>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</si>
  <si>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</si>
  <si>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</si>
  <si>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</si>
  <si>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</si>
  <si>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</si>
  <si>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</si>
  <si>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</si>
  <si>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</si>
  <si>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</si>
  <si>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</si>
  <si>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</si>
  <si>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</si>
  <si>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</si>
  <si>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</si>
  <si>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</si>
  <si>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</si>
  <si>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</si>
  <si>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</si>
  <si>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</si>
  <si>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</si>
  <si>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</si>
  <si>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</si>
  <si>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</si>
  <si>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</si>
  <si>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</si>
  <si>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</si>
  <si>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</si>
  <si>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</si>
  <si>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</si>
  <si>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</si>
  <si>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</si>
  <si>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</si>
  <si>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</si>
  <si>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</si>
  <si>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</si>
  <si>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</si>
  <si>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</si>
  <si>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1 July 2017 to 30 June 2018 (or specify applicable part year)*</t>
  </si>
  <si>
    <t>Martyn Dunne</t>
  </si>
  <si>
    <t>unknown</t>
  </si>
  <si>
    <t>Ministry for Primary Industries</t>
  </si>
  <si>
    <t>Office to French residence</t>
  </si>
  <si>
    <t>Taxi</t>
  </si>
  <si>
    <t>French residence to Home</t>
  </si>
  <si>
    <t xml:space="preserve">Home to airport: Te Hono </t>
  </si>
  <si>
    <t>12-16 July</t>
  </si>
  <si>
    <t>Te Hono Forum</t>
  </si>
  <si>
    <t>Airfares - Auck/San Fran/Auck</t>
  </si>
  <si>
    <t>Airport to home: Te Hono</t>
  </si>
  <si>
    <t>Office to Australian High Commission</t>
  </si>
  <si>
    <t>Australian High Commission to Office</t>
  </si>
  <si>
    <t>Office to waterfront: farewell</t>
  </si>
  <si>
    <t xml:space="preserve"> Taxi</t>
  </si>
  <si>
    <t>Airport to home: Timaru trip</t>
  </si>
  <si>
    <t>Flights for Timaru trip</t>
  </si>
  <si>
    <t>Airfares - Wgtn/Tim/Dun/Wgtn</t>
  </si>
  <si>
    <t>Home to airport: Graduation ceremony</t>
  </si>
  <si>
    <t>Flights for Graduation ceremony</t>
  </si>
  <si>
    <t>Airport to home: Graduation ceremony</t>
  </si>
  <si>
    <t>Airfares - Wgtn/Auck/Wgtn</t>
  </si>
  <si>
    <t>Graduation ceremony</t>
  </si>
  <si>
    <t>Accommodation</t>
  </si>
  <si>
    <t>12-23 July</t>
  </si>
  <si>
    <t>Airport to home: Strategy presentations</t>
  </si>
  <si>
    <t>Home to airport: Strategy presentations</t>
  </si>
  <si>
    <t>Office to Australian High Commission residence</t>
  </si>
  <si>
    <t>Australian High Commission residence to Office</t>
  </si>
  <si>
    <t>3 x nights accommodation, meals, taxis, San Fran</t>
  </si>
  <si>
    <t>Flights for Strategy presentations</t>
  </si>
  <si>
    <t>Strategy presentations</t>
  </si>
  <si>
    <t>Office to airport: Graduation ceremony</t>
  </si>
  <si>
    <t>Airfares - Wgtn/Chch/Wgtn</t>
  </si>
  <si>
    <t>Home to SLT dinner</t>
  </si>
  <si>
    <t xml:space="preserve">Home to airport:  Strategy presentation </t>
  </si>
  <si>
    <t>Airfares - Wgtn/Gisb/Wgtn</t>
  </si>
  <si>
    <t xml:space="preserve">Airport to home:  Strategy presentation </t>
  </si>
  <si>
    <t>SLT dinner to home</t>
  </si>
  <si>
    <t>Mobile phone - calls, texts and data</t>
  </si>
  <si>
    <t>Office to Wharewaka: Opening of Dairy Dialogue</t>
  </si>
  <si>
    <t>Flights for ASB MAGS farm</t>
  </si>
  <si>
    <t>Airport to home: ASB MAGS farm</t>
  </si>
  <si>
    <t>Home to airport: Aquaculture conference</t>
  </si>
  <si>
    <t>Flights for Aquaculture conference</t>
  </si>
  <si>
    <t>Airfares - Wgtn/Nel/Wgtn</t>
  </si>
  <si>
    <t>Airport to home: Aquaculture conference</t>
  </si>
  <si>
    <t>DAWR dinner to home</t>
  </si>
  <si>
    <t>Office to CBD: TEC/MPI workshop</t>
  </si>
  <si>
    <t>Jul - Aug 17</t>
  </si>
  <si>
    <t>Aug - Sept 17</t>
  </si>
  <si>
    <t>DAWR dinner guests to Bolton Hotel</t>
  </si>
  <si>
    <t>Home to airport: NIWA/Graduation</t>
  </si>
  <si>
    <t>Flights for NIWA/Graduation</t>
  </si>
  <si>
    <t>Home to airport: NZ Food Awards</t>
  </si>
  <si>
    <t>Flights for NZ Food Awards</t>
  </si>
  <si>
    <t>Airport to home: NZ Food Awards</t>
  </si>
  <si>
    <t>Tickets to Air New Zealand Wine Awards Dinner</t>
  </si>
  <si>
    <t>New Zealand Winegrowers</t>
  </si>
  <si>
    <t>Airfares - Wgtn/Hlz/Wgtn</t>
  </si>
  <si>
    <t>Flights for Agriculture Technical conference</t>
  </si>
  <si>
    <t>Home to airport: Agriculture Technical conference</t>
  </si>
  <si>
    <t>Airport to home: Agriculture Technical conference</t>
  </si>
  <si>
    <t>Home to airport: Fisheries/NIWA meeting</t>
  </si>
  <si>
    <t>Airport to home: return for Minister's lunch</t>
  </si>
  <si>
    <t>Flights for Fisheries/NIWA meeting</t>
  </si>
  <si>
    <t>Sept - Oct 17</t>
  </si>
  <si>
    <t>CBD to home: Egyptian delegation dinner</t>
  </si>
  <si>
    <t>Office to airport: Chch office opening/A&amp;P show</t>
  </si>
  <si>
    <t>Airport to home: Chch office opening/A&amp;P show</t>
  </si>
  <si>
    <t>Airport to home: Vessel blessing Gisborne</t>
  </si>
  <si>
    <t>Home to airport: Vessel blessing Gisborne</t>
  </si>
  <si>
    <t>Science NZ National Awards dinner</t>
  </si>
  <si>
    <t>CBD to home: Function</t>
  </si>
  <si>
    <t>Home to CBD: Function</t>
  </si>
  <si>
    <t>Airport to home:  Te Hono meeting</t>
  </si>
  <si>
    <t>Flights for Vessel blessing Gisborne</t>
  </si>
  <si>
    <t>Chch office opening/A&amp;P show</t>
  </si>
  <si>
    <t>Home to airport: Te Hono meeting</t>
  </si>
  <si>
    <t>Flights for Te Hono meeting</t>
  </si>
  <si>
    <t>Flights for Chch office opening/A&amp;P show</t>
  </si>
  <si>
    <t>Te Hono meeting to Christchurch airport</t>
  </si>
  <si>
    <t>SLT drinks to home</t>
  </si>
  <si>
    <t>Australia New Zealand Leadership Forum</t>
  </si>
  <si>
    <t>Accommodation at Sofitel</t>
  </si>
  <si>
    <t>Home to airport: OTP Graduation</t>
  </si>
  <si>
    <t>Flights for OTP Graduation</t>
  </si>
  <si>
    <t>Airport to home: OTP Graduation</t>
  </si>
  <si>
    <t>CBD to home: SOPI function</t>
  </si>
  <si>
    <t>Home to CBD: SLT dinner</t>
  </si>
  <si>
    <t>CBD to home: SLT dinner</t>
  </si>
  <si>
    <t>Home to airport: staff update</t>
  </si>
  <si>
    <t>Flights for staff update</t>
  </si>
  <si>
    <t>Airport to home: staff update</t>
  </si>
  <si>
    <t>Oct - Nov 17</t>
  </si>
  <si>
    <t>Nov - Dec 17</t>
  </si>
  <si>
    <t>James Cameron</t>
  </si>
  <si>
    <t>Registration fee</t>
  </si>
  <si>
    <t>Sydney</t>
  </si>
  <si>
    <t>Attend Trans-Tasman Business Circle, March 2018</t>
  </si>
  <si>
    <t>Flight to Wellington meetings</t>
  </si>
  <si>
    <t>Airfare - Auck/Wgtn</t>
  </si>
  <si>
    <t>Airport to home: Wellington meetings</t>
  </si>
  <si>
    <t>Australia NZ Leadership dinner</t>
  </si>
  <si>
    <t>Trans-Tasman Business Circle</t>
  </si>
  <si>
    <t>Flight to Rotorua meetings</t>
  </si>
  <si>
    <t>Airfare - Wgtn/Rot/Wgtn</t>
  </si>
  <si>
    <t>Airport to home: Rotorua meetings</t>
  </si>
  <si>
    <t>Home to airport: Rotorua meetings</t>
  </si>
  <si>
    <t>Accommodation at Hotel Realm</t>
  </si>
  <si>
    <t>Home to airport: Wellington meetings</t>
  </si>
  <si>
    <t>AGSOC meeting</t>
  </si>
  <si>
    <t>Airfares - Auck/Syd/Wgtn</t>
  </si>
  <si>
    <t>Airfares - Wgtn/Syd/Canb/Wgtn</t>
  </si>
  <si>
    <t>Home to airport: Auckland</t>
  </si>
  <si>
    <t>Airport to home: Auckland</t>
  </si>
  <si>
    <t>Attend Te Hono National Summit 2018</t>
  </si>
  <si>
    <t>Auckland</t>
  </si>
  <si>
    <t>Home to airport: Gisborne</t>
  </si>
  <si>
    <t>Flight to Tuawhenua Provincial Growth launch</t>
  </si>
  <si>
    <t>Airport to home: Gisborne</t>
  </si>
  <si>
    <t>Hireage of meeting room</t>
  </si>
  <si>
    <t>Jan - Feb 18</t>
  </si>
  <si>
    <t>Home to airport: ANZLF</t>
  </si>
  <si>
    <t>Airport to home: ABARES</t>
  </si>
  <si>
    <t>Dec - Jan 18</t>
  </si>
  <si>
    <t>Attend Company Directors' Course Refresher</t>
  </si>
  <si>
    <t>Flight to Sustainable Wealth Initiative CE meeting</t>
  </si>
  <si>
    <t>Flights to AMPIC Auckland</t>
  </si>
  <si>
    <t>Australia New Zealand Leadership Forum/ABARES Outlook 2018</t>
  </si>
  <si>
    <t xml:space="preserve">Flight to AMPIC Auckland </t>
  </si>
  <si>
    <t>Home to Australian High Commission residence</t>
  </si>
  <si>
    <t>Australian High Commission residence to home</t>
  </si>
  <si>
    <t>Accomodation at Stamford</t>
  </si>
  <si>
    <t>Attend ABARES Outlook 2018</t>
  </si>
  <si>
    <t>Canberra</t>
  </si>
  <si>
    <t>Office to home: post Minister's Strategy meeting</t>
  </si>
  <si>
    <t>meals, taxis</t>
  </si>
  <si>
    <t>Feb - Mar 18</t>
  </si>
  <si>
    <t>Airport to home: AGSOC</t>
  </si>
  <si>
    <t>Flight to Te Hono National Summit 2018</t>
  </si>
  <si>
    <t>Home to airport: Invercargill</t>
  </si>
  <si>
    <t>Airfares - Wgtn/Inver/Dunedin/Wgtn</t>
  </si>
  <si>
    <t>Accommodation: Te Hono National Summit 2018</t>
  </si>
  <si>
    <t>Airport to home: Dunedin</t>
  </si>
  <si>
    <t>Accommodation: Dunedin Staff visit</t>
  </si>
  <si>
    <t>Flights to Response visit/staff visit: Invercargill/Dunedin</t>
  </si>
  <si>
    <t>Hotel to Te Hono dinner</t>
  </si>
  <si>
    <t>Te Hono dinner to hotel</t>
  </si>
  <si>
    <t>Te Hono National Summit 2018</t>
  </si>
  <si>
    <t>Parking at museum</t>
  </si>
  <si>
    <t>Home to airport: AGMIN</t>
  </si>
  <si>
    <t>AGMIN meeting</t>
  </si>
  <si>
    <t>Airfares - Wgtn/Auck/Bris/Auck/Wgtn</t>
  </si>
  <si>
    <t>Accommodation at Stamford</t>
  </si>
  <si>
    <t>Airport to home: AGMIN</t>
  </si>
  <si>
    <t xml:space="preserve">Home to airport: Auckland </t>
  </si>
  <si>
    <t xml:space="preserve">Home to airport: Rotorua  </t>
  </si>
  <si>
    <t>Airfares - Wgtn/Rot/Wgtn</t>
  </si>
  <si>
    <t xml:space="preserve">Airport to home: Rotorua  </t>
  </si>
  <si>
    <t>Flight to Forestry New Zealand launch</t>
  </si>
  <si>
    <t>Home to airport: Christchurch</t>
  </si>
  <si>
    <t>Flight to Welcome 2018 Cohort</t>
  </si>
  <si>
    <t xml:space="preserve">Airport to home:  Christchurch </t>
  </si>
  <si>
    <t>Accommodation: Ahuwhenua Trophy Awards</t>
  </si>
  <si>
    <t>Airport to home: Christchurch</t>
  </si>
  <si>
    <t>Flight to Ahuwhenua Trophy Awards/Cohort 2018</t>
  </si>
  <si>
    <t xml:space="preserve">Wigram Air Force to Chch accommodation </t>
  </si>
  <si>
    <t>Flights to Response visit/Institutional Banking meeting</t>
  </si>
  <si>
    <t>Airfares - Wgtn/Chch/Akld</t>
  </si>
  <si>
    <t>Accomodation: Response visit</t>
  </si>
  <si>
    <t>Mar - April 18</t>
  </si>
  <si>
    <t>April - May 18</t>
  </si>
  <si>
    <t>Home to airport: Fieldays Hamilton</t>
  </si>
  <si>
    <t>Flight to Fieldays Hamilton</t>
  </si>
  <si>
    <t>Airfares - Wgtn/Ham/Wgtn</t>
  </si>
  <si>
    <t>Accommodation: Fieldays</t>
  </si>
  <si>
    <t>Airport to home: Fieldays</t>
  </si>
  <si>
    <t>International Summit on Borders conference</t>
  </si>
  <si>
    <t>Airport to home: International Summit on Borders</t>
  </si>
  <si>
    <t>Home to airport: International Summit on Borders</t>
  </si>
  <si>
    <t>Airfares - Wgtn/Hou/Wash/LA/Wgtn</t>
  </si>
  <si>
    <t xml:space="preserve">Accommodation </t>
  </si>
  <si>
    <t>Australia New Zealand Leadership Forum (ANZLF)</t>
  </si>
  <si>
    <t>2 x nights private accommodation, meals, taxis/Canb</t>
  </si>
  <si>
    <t>May-June 18</t>
  </si>
  <si>
    <t>CBD to home: CE farewell dinner</t>
  </si>
  <si>
    <t>Home to airport: Air NZ Cargo ExportNZ Awards</t>
  </si>
  <si>
    <t>Flights to Air NZ Cargo ExportNZ Awards</t>
  </si>
  <si>
    <t>Accommodation: Air NZ Cargo ExportNZ Awards</t>
  </si>
  <si>
    <t>CBD to home: DDG farewell drinks</t>
  </si>
  <si>
    <t>16-23 June</t>
  </si>
  <si>
    <t>17-21 June</t>
  </si>
  <si>
    <t>Books/containers</t>
  </si>
  <si>
    <t>Held in MPI</t>
  </si>
  <si>
    <t>Queenstown - not attended, refund available</t>
  </si>
  <si>
    <t>Registration fee - $2,240.00</t>
  </si>
  <si>
    <t>Jun- July 17</t>
  </si>
  <si>
    <t xml:space="preserve">Taxi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</si>
</sst>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quot;$&quot;#,##0.00"/>
  </numFmts>
  <fonts count="26"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s>
  <fills count="1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8" fillId="0" borderId="0" applyNumberFormat="0" applyFill="0" applyBorder="0" applyAlignment="0" applyProtection="0"/>
  </cellStyleXfs>
  <cellXfs count="268">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13" fillId="0" borderId="9" xfId="0" applyFont="1" applyBorder="1" applyAlignment="1">
      <alignment vertical="top"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16" fontId="0" fillId="0" borderId="9" xfId="0" applyNumberFormat="1" applyFont="1" applyBorder="1" applyAlignment="1">
      <alignment vertical="top" wrapText="1"/>
    </xf>
    <xf numFmtId="0" fontId="0" fillId="0" borderId="0" xfId="0" applyFont="1" applyBorder="1" applyAlignment="1">
      <alignment wrapText="1"/>
    </xf>
    <xf numFmtId="0" fontId="0" fillId="0" borderId="0" xfId="0" applyFont="1" applyBorder="1" applyAlignment="1">
      <alignment wrapText="1"/>
    </xf>
    <xf numFmtId="0" fontId="13" fillId="0" borderId="0" xfId="0" applyFont="1" applyBorder="1" applyAlignment="1">
      <alignment wrapText="1"/>
    </xf>
    <xf numFmtId="15" fontId="0" fillId="0" borderId="9" xfId="0" applyNumberFormat="1" applyFont="1" applyBorder="1" applyAlignment="1">
      <alignment vertical="top" wrapText="1"/>
    </xf>
    <xf numFmtId="8" fontId="0" fillId="0" borderId="0" xfId="0" applyNumberFormat="1" applyFont="1" applyBorder="1" applyAlignment="1">
      <alignment wrapText="1"/>
    </xf>
    <xf numFmtId="0" fontId="0" fillId="0" borderId="0" xfId="0" applyFont="1" applyBorder="1" applyAlignment="1">
      <alignment wrapText="1"/>
    </xf>
    <xf numFmtId="15" fontId="0" fillId="0" borderId="0" xfId="0" applyNumberFormat="1" applyAlignment="1">
      <alignment wrapText="1"/>
    </xf>
    <xf numFmtId="16" fontId="0" fillId="0" borderId="0" xfId="0" applyNumberFormat="1" applyAlignment="1">
      <alignment vertical="top" wrapText="1"/>
    </xf>
    <xf numFmtId="15" fontId="0" fillId="0" borderId="9" xfId="0" applyNumberFormat="1" applyFont="1" applyBorder="1" applyAlignment="1">
      <alignment horizontal="right" vertical="top" wrapText="1"/>
    </xf>
    <xf numFmtId="0" fontId="0" fillId="0" borderId="0" xfId="0" applyFont="1" applyBorder="1" applyAlignment="1">
      <alignment wrapText="1"/>
    </xf>
    <xf numFmtId="0" fontId="0" fillId="0" borderId="0" xfId="0" applyFont="1" applyBorder="1" applyAlignment="1">
      <alignment vertical="top" wrapText="1"/>
    </xf>
    <xf numFmtId="16" fontId="0" fillId="0" borderId="0" xfId="0" applyNumberFormat="1" applyFont="1" applyAlignment="1">
      <alignment vertical="top"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Border="1" applyAlignment="1">
      <alignment wrapText="1"/>
    </xf>
    <xf numFmtId="16" fontId="0" fillId="0" borderId="0" xfId="0" applyNumberFormat="1" applyFont="1" applyAlignment="1">
      <alignment wrapText="1"/>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17" fontId="0" fillId="0" borderId="9" xfId="0" applyNumberFormat="1" applyFont="1" applyBorder="1" applyAlignment="1">
      <alignment wrapText="1"/>
    </xf>
    <xf numFmtId="16" fontId="0" fillId="0" borderId="9" xfId="0" applyNumberFormat="1" applyBorder="1" applyAlignment="1">
      <alignment vertical="top" wrapText="1"/>
    </xf>
    <xf numFmtId="0" fontId="0" fillId="0" borderId="0" xfId="0" applyFont="1" applyBorder="1" applyAlignment="1">
      <alignment wrapText="1"/>
    </xf>
    <xf numFmtId="0" fontId="0" fillId="0" borderId="0" xfId="0" applyBorder="1" applyAlignment="1">
      <alignment wrapText="1"/>
    </xf>
    <xf numFmtId="0" fontId="0" fillId="0" borderId="0" xfId="0" applyFont="1" applyBorder="1" applyAlignment="1">
      <alignment vertical="top" wrapText="1"/>
    </xf>
    <xf numFmtId="0" fontId="0" fillId="0" borderId="0" xfId="0" applyBorder="1" applyAlignment="1">
      <alignment wrapText="1"/>
    </xf>
    <xf numFmtId="0" fontId="0" fillId="0" borderId="0" xfId="0" applyBorder="1" applyAlignment="1">
      <alignment wrapText="1"/>
    </xf>
    <xf numFmtId="16" fontId="0" fillId="0" borderId="0" xfId="0" applyNumberFormat="1" applyAlignment="1">
      <alignment wrapText="1"/>
    </xf>
    <xf numFmtId="0" fontId="0" fillId="0" borderId="0" xfId="0" applyBorder="1" applyAlignment="1">
      <alignment wrapText="1"/>
    </xf>
    <xf numFmtId="0" fontId="0" fillId="0" borderId="0" xfId="0" applyBorder="1" applyAlignment="1">
      <alignment wrapText="1"/>
    </xf>
    <xf numFmtId="0" fontId="0" fillId="0" borderId="0" xfId="0" applyBorder="1" applyAlignment="1">
      <alignment wrapText="1"/>
    </xf>
    <xf numFmtId="16" fontId="0" fillId="0" borderId="0" xfId="0" applyNumberFormat="1" applyBorder="1" applyAlignment="1">
      <alignment vertical="top" wrapText="1"/>
    </xf>
    <xf numFmtId="0" fontId="0" fillId="0" borderId="0" xfId="0" applyBorder="1" applyAlignment="1">
      <alignment wrapText="1"/>
    </xf>
    <xf numFmtId="0" fontId="0" fillId="0" borderId="6" xfId="0" applyFont="1" applyBorder="1" applyAlignment="1">
      <alignment wrapText="1"/>
    </xf>
    <xf numFmtId="0" fontId="0" fillId="0" borderId="0" xfId="0" applyFont="1" applyBorder="1" applyAlignment="1">
      <alignment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6" xfId="0" applyFont="1" applyBorder="1" applyAlignment="1">
      <alignment wrapText="1"/>
    </xf>
    <xf numFmtId="16" fontId="6" fillId="0" borderId="9" xfId="0" applyNumberFormat="1" applyFont="1" applyBorder="1" applyAlignment="1">
      <alignment vertical="top" wrapText="1"/>
    </xf>
    <xf numFmtId="15" fontId="0" fillId="0" borderId="9" xfId="0" applyNumberFormat="1" applyFont="1" applyBorder="1" applyAlignment="1">
      <alignment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wrapText="1"/>
    </xf>
    <xf numFmtId="0" fontId="0" fillId="0" borderId="6" xfId="0" applyFont="1" applyBorder="1" applyAlignment="1">
      <alignment wrapText="1"/>
    </xf>
    <xf numFmtId="0" fontId="0" fillId="0" borderId="0" xfId="0" applyFont="1" applyBorder="1" applyAlignment="1">
      <alignment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0" xfId="0" applyFont="1" applyBorder="1" applyAlignment="1">
      <alignment wrapText="1"/>
    </xf>
    <xf numFmtId="15" fontId="0" fillId="0" borderId="0" xfId="0" applyNumberFormat="1" applyFont="1" applyBorder="1" applyAlignment="1">
      <alignment vertical="top" wrapText="1"/>
    </xf>
    <xf numFmtId="16" fontId="0" fillId="0" borderId="9" xfId="0" applyNumberFormat="1" applyFont="1" applyBorder="1" applyAlignment="1">
      <alignment vertical="top"/>
    </xf>
    <xf numFmtId="15" fontId="0" fillId="0" borderId="0" xfId="0" applyNumberFormat="1" applyFont="1" applyAlignment="1">
      <alignment horizontal="right" vertical="top" wrapText="1"/>
    </xf>
    <xf numFmtId="0" fontId="0" fillId="0" borderId="0" xfId="0" applyFont="1" applyAlignment="1">
      <alignment horizontal="lef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vertical="top"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vertical="top" wrapText="1"/>
    </xf>
    <xf numFmtId="0" fontId="0" fillId="0" borderId="0" xfId="0" applyFont="1" applyBorder="1" applyAlignment="1">
      <alignment wrapText="1"/>
    </xf>
    <xf numFmtId="0" fontId="0" fillId="0" borderId="0" xfId="0" applyFont="1" applyBorder="1" applyAlignment="1">
      <alignment wrapText="1"/>
    </xf>
    <xf numFmtId="0" fontId="0" fillId="0" borderId="6" xfId="0" applyFont="1" applyBorder="1" applyAlignment="1">
      <alignment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vertical="top" wrapText="1"/>
    </xf>
    <xf numFmtId="0" fontId="0" fillId="0" borderId="0" xfId="0" applyFont="1" applyBorder="1" applyAlignment="1">
      <alignment wrapText="1"/>
    </xf>
    <xf numFmtId="0" fontId="0" fillId="0" borderId="0" xfId="0" applyFont="1" applyBorder="1" applyAlignment="1">
      <alignment wrapText="1"/>
    </xf>
    <xf numFmtId="0" fontId="0" fillId="0" borderId="0" xfId="0" applyFont="1" applyBorder="1" applyAlignment="1">
      <alignment vertical="top" wrapText="1"/>
    </xf>
    <xf numFmtId="0" fontId="0" fillId="0" borderId="0" xfId="0" applyFont="1" applyBorder="1" applyAlignment="1">
      <alignment wrapText="1"/>
    </xf>
    <xf numFmtId="0" fontId="0" fillId="0" borderId="0" xfId="0" applyFont="1" applyBorder="1" applyAlignment="1">
      <alignment wrapText="1"/>
    </xf>
    <xf numFmtId="0" fontId="6" fillId="0" borderId="0" xfId="0" applyFont="1" applyAlignment="1">
      <alignment wrapText="1"/>
    </xf>
    <xf numFmtId="0" fontId="0" fillId="0" borderId="0" xfId="0" applyFont="1" applyBorder="1" applyAlignment="1">
      <alignment vertical="top" wrapText="1"/>
    </xf>
    <xf numFmtId="0" fontId="0" fillId="0" borderId="0" xfId="0" applyFont="1" applyBorder="1" applyAlignment="1">
      <alignment wrapText="1"/>
    </xf>
    <xf numFmtId="0" fontId="0" fillId="0" borderId="0" xfId="0" applyFont="1" applyBorder="1" applyAlignment="1">
      <alignment vertical="top" wrapText="1"/>
    </xf>
    <xf numFmtId="0" fontId="0" fillId="0" borderId="0" xfId="0" applyFont="1" applyBorder="1" applyAlignment="1">
      <alignment wrapText="1"/>
    </xf>
    <xf numFmtId="0" fontId="0" fillId="0" borderId="0" xfId="0" applyFont="1" applyBorder="1" applyAlignment="1">
      <alignment vertical="top" wrapText="1"/>
    </xf>
    <xf numFmtId="16" fontId="0" fillId="0" borderId="0" xfId="0" applyNumberFormat="1" applyFont="1" applyBorder="1" applyAlignment="1">
      <alignment vertical="top" wrapText="1"/>
    </xf>
    <xf numFmtId="16" fontId="0" fillId="0" borderId="9" xfId="0" applyNumberFormat="1" applyFont="1" applyBorder="1" applyAlignment="1">
      <alignment horizontal="right" vertical="top" wrapText="1"/>
    </xf>
    <xf numFmtId="0" fontId="0" fillId="0" borderId="6" xfId="0" applyFont="1" applyBorder="1" applyAlignment="1">
      <alignment wrapText="1"/>
    </xf>
    <xf numFmtId="0" fontId="0" fillId="0" borderId="0" xfId="0" applyFont="1" applyBorder="1" applyAlignment="1">
      <alignment horizontal="left" vertical="top"/>
    </xf>
    <xf numFmtId="0" fontId="0" fillId="0" borderId="0" xfId="0" applyFont="1" applyBorder="1" applyAlignment="1">
      <alignment wrapText="1"/>
    </xf>
    <xf numFmtId="0" fontId="0" fillId="0" borderId="6" xfId="0" applyFont="1" applyBorder="1" applyAlignment="1">
      <alignment wrapText="1"/>
    </xf>
    <xf numFmtId="164" fontId="0" fillId="0" borderId="0" xfId="0" applyNumberFormat="1" applyFont="1" applyAlignment="1">
      <alignment horizontal="right" vertical="top" wrapText="1"/>
    </xf>
    <xf numFmtId="164" fontId="0" fillId="0" borderId="0" xfId="0" applyNumberFormat="1" applyFont="1" applyBorder="1" applyAlignment="1">
      <alignment wrapText="1"/>
    </xf>
    <xf numFmtId="164" fontId="0" fillId="0" borderId="0" xfId="0" applyNumberFormat="1" applyFont="1" applyBorder="1" applyAlignment="1">
      <alignment vertical="top" wrapText="1"/>
    </xf>
    <xf numFmtId="164" fontId="0" fillId="0" borderId="0" xfId="0" applyNumberFormat="1" applyFont="1" applyBorder="1" applyAlignment="1">
      <alignment horizontal="right" vertical="top" wrapText="1"/>
    </xf>
    <xf numFmtId="164" fontId="0" fillId="0" borderId="0" xfId="0" applyNumberFormat="1" applyFont="1" applyBorder="1" applyAlignment="1">
      <alignment vertical="top"/>
    </xf>
    <xf numFmtId="164" fontId="0" fillId="0" borderId="0" xfId="0" applyNumberFormat="1" applyAlignment="1">
      <alignment wrapText="1"/>
    </xf>
    <xf numFmtId="164" fontId="0" fillId="0" borderId="0" xfId="0" applyNumberFormat="1" applyBorder="1" applyAlignment="1">
      <alignment wrapText="1"/>
    </xf>
    <xf numFmtId="164" fontId="0" fillId="0" borderId="0" xfId="0" applyNumberFormat="1" applyFont="1" applyAlignment="1">
      <alignment wrapText="1"/>
    </xf>
    <xf numFmtId="164" fontId="6" fillId="0" borderId="0" xfId="0" applyNumberFormat="1" applyFont="1" applyBorder="1" applyAlignment="1">
      <alignment wrapText="1"/>
    </xf>
    <xf numFmtId="0" fontId="14" fillId="0" borderId="0" xfId="0" applyFont="1" applyBorder="1" applyAlignment="1">
      <alignment wrapText="1"/>
    </xf>
    <xf numFmtId="0" fontId="14" fillId="0" borderId="0" xfId="0" applyFont="1"/>
    <xf numFmtId="0" fontId="14" fillId="0" borderId="0" xfId="0" applyFont="1" applyAlignment="1">
      <alignment wrapText="1"/>
    </xf>
    <xf numFmtId="0" fontId="0" fillId="0" borderId="0" xfId="0" applyFont="1" applyBorder="1" applyAlignment="1">
      <alignment wrapText="1"/>
    </xf>
    <xf numFmtId="0" fontId="0" fillId="0" borderId="0" xfId="0" applyFont="1" applyBorder="1" applyAlignment="1">
      <alignment vertical="top" wrapText="1"/>
    </xf>
    <xf numFmtId="8" fontId="0" fillId="0" borderId="0" xfId="0" applyNumberFormat="1" applyFont="1" applyBorder="1" applyAlignment="1">
      <alignment vertical="top"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topLeftCell="A19" zoomScaleNormal="100" workbookViewId="0">
      <selection activeCell="A47" sqref="A47"/>
    </sheetView>
  </sheetViews>
  <sheetFormatPr defaultColWidth="8.7109375" defaultRowHeight="14.25" x14ac:dyDescent="0.2"/>
  <cols>
    <col min="1" max="1" width="219.28515625" style="56" customWidth="1"/>
    <col min="2" max="16384" width="8.7109375" style="56"/>
  </cols>
  <sheetData>
    <row r="1" spans="1:1" ht="15" x14ac:dyDescent="0.2">
      <c r="A1" s="63" t="s">
        <v>50</v>
      </c>
    </row>
    <row r="2" spans="1:1" x14ac:dyDescent="0.2">
      <c r="A2" s="56" t="s">
        <v>75</v>
      </c>
    </row>
    <row r="3" spans="1:1" ht="15" x14ac:dyDescent="0.2">
      <c r="A3" s="57" t="s">
        <v>64</v>
      </c>
    </row>
    <row r="4" spans="1:1" x14ac:dyDescent="0.2">
      <c r="A4" s="90" t="s">
        <v>77</v>
      </c>
    </row>
    <row r="5" spans="1:1" x14ac:dyDescent="0.2">
      <c r="A5" s="90" t="s">
        <v>76</v>
      </c>
    </row>
    <row r="6" spans="1:1" x14ac:dyDescent="0.2">
      <c r="A6" s="90" t="s">
        <v>78</v>
      </c>
    </row>
    <row r="7" spans="1:1" x14ac:dyDescent="0.2">
      <c r="A7" s="90" t="s">
        <v>79</v>
      </c>
    </row>
    <row r="8" spans="1:1" ht="15" x14ac:dyDescent="0.2">
      <c r="A8" s="57" t="s">
        <v>80</v>
      </c>
    </row>
    <row r="9" spans="1:1" x14ac:dyDescent="0.2">
      <c r="A9" s="61" t="s">
        <v>81</v>
      </c>
    </row>
    <row r="10" spans="1:1" x14ac:dyDescent="0.2">
      <c r="A10" s="90" t="s">
        <v>82</v>
      </c>
    </row>
    <row r="11" spans="1:1" x14ac:dyDescent="0.2">
      <c r="A11" s="90" t="s">
        <v>83</v>
      </c>
    </row>
    <row r="12" spans="1:1" x14ac:dyDescent="0.2">
      <c r="A12" s="58" t="s">
        <v>84</v>
      </c>
    </row>
    <row r="13" spans="1:1" x14ac:dyDescent="0.2">
      <c r="A13" s="90" t="s">
        <v>85</v>
      </c>
    </row>
    <row r="14" spans="1:1" ht="15" x14ac:dyDescent="0.2">
      <c r="A14" s="57" t="s">
        <v>86</v>
      </c>
    </row>
    <row r="15" spans="1:1" x14ac:dyDescent="0.2">
      <c r="A15" s="58" t="s">
        <v>44</v>
      </c>
    </row>
    <row r="16" spans="1:1" x14ac:dyDescent="0.2">
      <c r="A16" s="59" t="s">
        <v>97</v>
      </c>
    </row>
    <row r="17" spans="1:1" x14ac:dyDescent="0.2">
      <c r="A17" s="55" t="s">
        <v>98</v>
      </c>
    </row>
    <row r="18" spans="1:1" ht="15" x14ac:dyDescent="0.2">
      <c r="A18" s="92" t="s">
        <v>46</v>
      </c>
    </row>
    <row r="19" spans="1:1" x14ac:dyDescent="0.2">
      <c r="A19" s="55" t="s">
        <v>99</v>
      </c>
    </row>
    <row r="20" spans="1:1" ht="15" x14ac:dyDescent="0.2">
      <c r="A20" s="57" t="s">
        <v>87</v>
      </c>
    </row>
    <row r="21" spans="1:1" ht="15" x14ac:dyDescent="0.2">
      <c r="A21" s="57" t="s">
        <v>88</v>
      </c>
    </row>
    <row r="22" spans="1:1" ht="29.25" x14ac:dyDescent="0.2">
      <c r="A22" s="58" t="s">
        <v>100</v>
      </c>
    </row>
    <row r="23" spans="1:1" x14ac:dyDescent="0.2">
      <c r="A23" s="58" t="s">
        <v>89</v>
      </c>
    </row>
    <row r="24" spans="1:1" ht="28.5" x14ac:dyDescent="0.2">
      <c r="A24" s="58" t="s">
        <v>101</v>
      </c>
    </row>
    <row r="25" spans="1:1" ht="28.5" x14ac:dyDescent="0.2">
      <c r="A25" s="58" t="s">
        <v>102</v>
      </c>
    </row>
    <row r="26" spans="1:1" x14ac:dyDescent="0.2">
      <c r="A26" s="58" t="s">
        <v>90</v>
      </c>
    </row>
    <row r="27" spans="1:1" ht="28.5" customHeight="1" x14ac:dyDescent="0.2">
      <c r="A27" s="58" t="s">
        <v>91</v>
      </c>
    </row>
    <row r="28" spans="1:1" ht="28.5" x14ac:dyDescent="0.2">
      <c r="A28" s="61" t="s">
        <v>92</v>
      </c>
    </row>
    <row r="29" spans="1:1" ht="15" x14ac:dyDescent="0.2">
      <c r="A29" s="57" t="s">
        <v>15</v>
      </c>
    </row>
    <row r="30" spans="1:1" ht="14.25" customHeight="1" x14ac:dyDescent="0.2">
      <c r="A30" s="59" t="s">
        <v>47</v>
      </c>
    </row>
    <row r="31" spans="1:1" ht="14.25" customHeight="1" x14ac:dyDescent="0.2">
      <c r="A31" s="59" t="s">
        <v>103</v>
      </c>
    </row>
    <row r="32" spans="1:1" x14ac:dyDescent="0.2">
      <c r="A32" s="55" t="s">
        <v>104</v>
      </c>
    </row>
    <row r="33" spans="1:1" x14ac:dyDescent="0.2">
      <c r="A33" s="55" t="s">
        <v>93</v>
      </c>
    </row>
    <row r="34" spans="1:1" ht="28.5" x14ac:dyDescent="0.2">
      <c r="A34" s="69" t="s">
        <v>94</v>
      </c>
    </row>
    <row r="35" spans="1:1" x14ac:dyDescent="0.2">
      <c r="A35" s="60" t="s">
        <v>48</v>
      </c>
    </row>
    <row r="36" spans="1:1" ht="28.5" customHeight="1" x14ac:dyDescent="0.2">
      <c r="A36" s="58" t="s">
        <v>95</v>
      </c>
    </row>
    <row r="37" spans="1:1" x14ac:dyDescent="0.2">
      <c r="A37" s="69" t="s">
        <v>49</v>
      </c>
    </row>
    <row r="38" spans="1:1" x14ac:dyDescent="0.2">
      <c r="A38" s="55" t="s">
        <v>105</v>
      </c>
    </row>
    <row r="39" spans="1:1" x14ac:dyDescent="0.2">
      <c r="A39" s="55" t="s">
        <v>96</v>
      </c>
    </row>
    <row r="40" spans="1:1" x14ac:dyDescent="0.2">
      <c r="A40" s="55"/>
    </row>
    <row r="41" spans="1:1" x14ac:dyDescent="0.2">
      <c r="A41" s="55"/>
    </row>
    <row r="42" spans="1:1" x14ac:dyDescent="0.2">
      <c r="A42" s="91" t="s">
        <v>45</v>
      </c>
    </row>
    <row r="43" spans="1:1" x14ac:dyDescent="0.2">
      <c r="A43" s="113" t="s">
        <v>106</v>
      </c>
    </row>
    <row r="48" spans="1:1" x14ac:dyDescent="0.2">
      <c r="A48" s="6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8"/>
  <sheetViews>
    <sheetView tabSelected="1" topLeftCell="A152" zoomScaleNormal="100" workbookViewId="0">
      <selection activeCell="A14" sqref="A14:XFD14"/>
    </sheetView>
  </sheetViews>
  <sheetFormatPr defaultColWidth="9.140625" defaultRowHeight="12.75" x14ac:dyDescent="0.2"/>
  <cols>
    <col min="1" max="1" width="23.5703125" style="7" customWidth="1"/>
    <col min="2" max="2" width="23.5703125" style="1" customWidth="1"/>
    <col min="3" max="3" width="47" style="1" customWidth="1"/>
    <col min="4" max="4" width="31.28515625" style="1" customWidth="1"/>
    <col min="5" max="5" width="18.140625" style="1" customWidth="1"/>
    <col min="6" max="16384" width="9.140625" style="1"/>
  </cols>
  <sheetData>
    <row r="1" spans="1:4" ht="36" customHeight="1" x14ac:dyDescent="0.2">
      <c r="A1" s="223" t="s">
        <v>26</v>
      </c>
      <c r="B1" s="223"/>
      <c r="C1" s="223"/>
      <c r="D1" s="223"/>
    </row>
    <row r="2" spans="1:4" ht="36" customHeight="1" x14ac:dyDescent="0.2">
      <c r="A2" s="49" t="s">
        <v>8</v>
      </c>
      <c r="B2" s="228" t="s">
        <v>110</v>
      </c>
      <c r="C2" s="228"/>
      <c r="D2" s="228"/>
    </row>
    <row r="3" spans="1:4" ht="36" customHeight="1" x14ac:dyDescent="0.2">
      <c r="A3" s="49" t="s">
        <v>9</v>
      </c>
      <c r="B3" s="229" t="s">
        <v>108</v>
      </c>
      <c r="C3" s="229"/>
      <c r="D3" s="229"/>
    </row>
    <row r="4" spans="1:4" ht="36" customHeight="1" x14ac:dyDescent="0.2">
      <c r="A4" s="49" t="s">
        <v>3</v>
      </c>
      <c r="B4" s="229" t="s">
        <v>107</v>
      </c>
      <c r="C4" s="229"/>
      <c r="D4" s="229"/>
    </row>
    <row r="5" spans="1:4" s="3" customFormat="1" ht="36" customHeight="1" x14ac:dyDescent="0.2">
      <c r="A5" s="230" t="s">
        <v>10</v>
      </c>
      <c r="B5" s="231"/>
      <c r="C5" s="231"/>
      <c r="D5" s="231"/>
    </row>
    <row r="6" spans="1:4" s="3" customFormat="1" ht="35.25" customHeight="1" x14ac:dyDescent="0.2">
      <c r="A6" s="232" t="s">
        <v>63</v>
      </c>
      <c r="B6" s="233"/>
      <c r="C6" s="233"/>
      <c r="D6" s="233"/>
    </row>
    <row r="7" spans="1:4" s="4" customFormat="1" ht="19.5" customHeight="1" x14ac:dyDescent="0.2">
      <c r="A7" s="226" t="s">
        <v>39</v>
      </c>
      <c r="B7" s="227"/>
      <c r="C7" s="227"/>
      <c r="D7" s="227"/>
    </row>
    <row r="8" spans="1:4" s="42" customFormat="1" ht="38.25" x14ac:dyDescent="0.2">
      <c r="A8" s="40" t="s">
        <v>28</v>
      </c>
      <c r="B8" s="41" t="s">
        <v>31</v>
      </c>
      <c r="C8" s="41" t="s">
        <v>66</v>
      </c>
      <c r="D8" s="41" t="s">
        <v>19</v>
      </c>
    </row>
    <row r="9" spans="1:4" x14ac:dyDescent="0.2">
      <c r="A9" s="118">
        <v>42927</v>
      </c>
      <c r="B9" s="208">
        <v>28</v>
      </c>
      <c r="C9" s="116" t="s">
        <v>114</v>
      </c>
      <c r="D9" s="116" t="s">
        <v>112</v>
      </c>
    </row>
    <row r="10" spans="1:4" x14ac:dyDescent="0.2">
      <c r="A10" s="123" t="s">
        <v>115</v>
      </c>
      <c r="B10" s="208">
        <v>8561.6299999999992</v>
      </c>
      <c r="C10" s="116" t="s">
        <v>116</v>
      </c>
      <c r="D10" s="116" t="s">
        <v>117</v>
      </c>
    </row>
    <row r="11" spans="1:4" ht="25.5" x14ac:dyDescent="0.2">
      <c r="A11" s="118">
        <v>42928</v>
      </c>
      <c r="B11" s="209">
        <f>1644.3+90.41+80.37+16.23</f>
        <v>1831.31</v>
      </c>
      <c r="C11" s="125" t="s">
        <v>116</v>
      </c>
      <c r="D11" s="116" t="s">
        <v>137</v>
      </c>
    </row>
    <row r="12" spans="1:4" x14ac:dyDescent="0.2">
      <c r="A12" s="123" t="s">
        <v>132</v>
      </c>
      <c r="B12" s="210">
        <v>310</v>
      </c>
      <c r="C12" s="120" t="s">
        <v>116</v>
      </c>
      <c r="D12" s="120" t="s">
        <v>129</v>
      </c>
    </row>
    <row r="13" spans="1:4" x14ac:dyDescent="0.2">
      <c r="A13" s="118">
        <v>42939</v>
      </c>
      <c r="B13" s="208">
        <v>27.4</v>
      </c>
      <c r="C13" s="116" t="s">
        <v>118</v>
      </c>
      <c r="D13" s="116" t="s">
        <v>112</v>
      </c>
    </row>
    <row r="14" spans="1:4" x14ac:dyDescent="0.2">
      <c r="A14" s="169">
        <v>43160</v>
      </c>
      <c r="B14" s="208">
        <v>28.8</v>
      </c>
      <c r="C14" s="165" t="s">
        <v>231</v>
      </c>
      <c r="D14" s="165" t="s">
        <v>112</v>
      </c>
    </row>
    <row r="15" spans="1:4" ht="17.25" customHeight="1" x14ac:dyDescent="0.2">
      <c r="A15" s="171">
        <v>43160</v>
      </c>
      <c r="B15" s="207">
        <v>1791.3</v>
      </c>
      <c r="C15" s="172" t="s">
        <v>291</v>
      </c>
      <c r="D15" s="172" t="s">
        <v>221</v>
      </c>
    </row>
    <row r="16" spans="1:4" ht="14.25" customHeight="1" x14ac:dyDescent="0.2">
      <c r="A16" s="153">
        <v>43161</v>
      </c>
      <c r="B16" s="119">
        <v>1074.18</v>
      </c>
      <c r="C16" s="168" t="s">
        <v>191</v>
      </c>
      <c r="D16" s="168" t="s">
        <v>192</v>
      </c>
    </row>
    <row r="17" spans="1:5" x14ac:dyDescent="0.2">
      <c r="A17" s="118">
        <v>43161</v>
      </c>
      <c r="B17" s="119">
        <v>556.96</v>
      </c>
      <c r="C17" s="162" t="s">
        <v>191</v>
      </c>
      <c r="D17" s="162" t="s">
        <v>229</v>
      </c>
    </row>
    <row r="18" spans="1:5" ht="33.75" customHeight="1" x14ac:dyDescent="0.2">
      <c r="A18" s="171">
        <v>43161</v>
      </c>
      <c r="B18" s="221">
        <v>238.05</v>
      </c>
      <c r="C18" s="172" t="s">
        <v>237</v>
      </c>
      <c r="D18" s="172" t="s">
        <v>292</v>
      </c>
      <c r="E18" s="195"/>
    </row>
    <row r="19" spans="1:5" x14ac:dyDescent="0.2">
      <c r="A19" s="118">
        <v>43166</v>
      </c>
      <c r="B19" s="119">
        <v>570.27</v>
      </c>
      <c r="C19" s="193" t="s">
        <v>191</v>
      </c>
      <c r="D19" s="193" t="s">
        <v>217</v>
      </c>
    </row>
    <row r="20" spans="1:5" ht="12.75" customHeight="1" x14ac:dyDescent="0.2">
      <c r="A20" s="118">
        <v>43167</v>
      </c>
      <c r="B20" s="119">
        <v>36</v>
      </c>
      <c r="C20" s="165" t="s">
        <v>232</v>
      </c>
      <c r="D20" s="165" t="s">
        <v>112</v>
      </c>
    </row>
    <row r="21" spans="1:5" ht="12.75" customHeight="1" x14ac:dyDescent="0.2">
      <c r="A21" s="170">
        <v>43194</v>
      </c>
      <c r="B21" s="211">
        <v>974.48</v>
      </c>
      <c r="C21" s="194" t="s">
        <v>219</v>
      </c>
      <c r="D21" s="194" t="s">
        <v>220</v>
      </c>
    </row>
    <row r="22" spans="1:5" x14ac:dyDescent="0.2">
      <c r="A22" s="114">
        <v>43194</v>
      </c>
      <c r="B22" s="208">
        <v>253.18</v>
      </c>
      <c r="C22" s="194" t="s">
        <v>219</v>
      </c>
      <c r="D22" s="194" t="s">
        <v>241</v>
      </c>
    </row>
    <row r="23" spans="1:5" s="13" customFormat="1" x14ac:dyDescent="0.2">
      <c r="A23" s="114">
        <v>43194</v>
      </c>
      <c r="B23" s="208">
        <v>124</v>
      </c>
      <c r="C23" s="176" t="s">
        <v>219</v>
      </c>
      <c r="D23" s="176" t="s">
        <v>245</v>
      </c>
      <c r="E23" s="1"/>
    </row>
    <row r="24" spans="1:5" x14ac:dyDescent="0.2">
      <c r="A24" s="114">
        <v>43195</v>
      </c>
      <c r="B24" s="208">
        <v>36</v>
      </c>
      <c r="C24" s="175" t="s">
        <v>247</v>
      </c>
      <c r="D24" s="175" t="s">
        <v>112</v>
      </c>
    </row>
    <row r="25" spans="1:5" x14ac:dyDescent="0.2">
      <c r="A25" s="114">
        <v>43216</v>
      </c>
      <c r="B25" s="208">
        <v>29</v>
      </c>
      <c r="C25" s="182" t="s">
        <v>259</v>
      </c>
      <c r="D25" s="182" t="s">
        <v>112</v>
      </c>
    </row>
    <row r="26" spans="1:5" ht="14.25" customHeight="1" x14ac:dyDescent="0.2">
      <c r="A26" s="114">
        <v>43216</v>
      </c>
      <c r="B26" s="209">
        <v>839.51</v>
      </c>
      <c r="C26" s="183" t="s">
        <v>260</v>
      </c>
      <c r="D26" s="183" t="s">
        <v>261</v>
      </c>
    </row>
    <row r="27" spans="1:5" x14ac:dyDescent="0.2">
      <c r="A27" s="114">
        <v>43216</v>
      </c>
      <c r="B27" s="208">
        <v>317.38</v>
      </c>
      <c r="C27" s="182" t="s">
        <v>260</v>
      </c>
      <c r="D27" s="182" t="s">
        <v>262</v>
      </c>
    </row>
    <row r="28" spans="1:5" x14ac:dyDescent="0.2">
      <c r="A28" s="114">
        <v>43219</v>
      </c>
      <c r="B28" s="208">
        <v>36</v>
      </c>
      <c r="C28" s="182" t="s">
        <v>263</v>
      </c>
      <c r="D28" s="182" t="s">
        <v>112</v>
      </c>
    </row>
    <row r="29" spans="1:5" x14ac:dyDescent="0.2">
      <c r="A29" s="114">
        <v>43267</v>
      </c>
      <c r="B29" s="208">
        <v>28</v>
      </c>
      <c r="C29" s="191" t="s">
        <v>288</v>
      </c>
      <c r="D29" s="191" t="s">
        <v>112</v>
      </c>
    </row>
    <row r="30" spans="1:5" x14ac:dyDescent="0.2">
      <c r="A30" s="202" t="s">
        <v>299</v>
      </c>
      <c r="B30" s="209">
        <f>12025-3600</f>
        <v>8425</v>
      </c>
      <c r="C30" s="192" t="s">
        <v>286</v>
      </c>
      <c r="D30" s="192" t="s">
        <v>289</v>
      </c>
    </row>
    <row r="31" spans="1:5" x14ac:dyDescent="0.2">
      <c r="A31" s="202" t="s">
        <v>300</v>
      </c>
      <c r="B31" s="208">
        <v>1686.79</v>
      </c>
      <c r="C31" s="192" t="s">
        <v>286</v>
      </c>
      <c r="D31" s="192" t="s">
        <v>290</v>
      </c>
    </row>
    <row r="32" spans="1:5" x14ac:dyDescent="0.2">
      <c r="A32" s="114">
        <v>43274</v>
      </c>
      <c r="B32" s="208">
        <v>20.8</v>
      </c>
      <c r="C32" s="191" t="s">
        <v>287</v>
      </c>
      <c r="D32" s="191" t="s">
        <v>112</v>
      </c>
    </row>
    <row r="33" spans="1:4" x14ac:dyDescent="0.2">
      <c r="A33" s="114"/>
      <c r="B33" s="208"/>
      <c r="C33" s="219"/>
      <c r="D33" s="219"/>
    </row>
    <row r="34" spans="1:4" x14ac:dyDescent="0.2">
      <c r="A34" s="87"/>
      <c r="B34" s="117"/>
      <c r="C34" s="117"/>
      <c r="D34" s="117"/>
    </row>
    <row r="35" spans="1:4" hidden="1" x14ac:dyDescent="0.2">
      <c r="A35" s="11"/>
      <c r="B35" s="74"/>
      <c r="C35" s="74"/>
      <c r="D35" s="74"/>
    </row>
    <row r="36" spans="1:4" ht="19.5" customHeight="1" x14ac:dyDescent="0.2">
      <c r="A36" s="73" t="s">
        <v>4</v>
      </c>
      <c r="B36" s="78">
        <f>SUM(B9:B34)</f>
        <v>27824.039999999997</v>
      </c>
      <c r="C36" s="74"/>
      <c r="D36" s="74"/>
    </row>
    <row r="37" spans="1:4" s="4" customFormat="1" ht="19.5" customHeight="1" x14ac:dyDescent="0.2">
      <c r="A37" s="234" t="s">
        <v>17</v>
      </c>
      <c r="B37" s="235"/>
      <c r="C37" s="235"/>
      <c r="D37" s="6"/>
    </row>
    <row r="38" spans="1:4" s="42" customFormat="1" ht="37.5" customHeight="1" x14ac:dyDescent="0.2">
      <c r="A38" s="40" t="s">
        <v>28</v>
      </c>
      <c r="B38" s="41" t="s">
        <v>32</v>
      </c>
      <c r="C38" s="41" t="s">
        <v>67</v>
      </c>
      <c r="D38" s="41" t="s">
        <v>18</v>
      </c>
    </row>
    <row r="39" spans="1:4" x14ac:dyDescent="0.2">
      <c r="A39" s="114">
        <v>42947</v>
      </c>
      <c r="B39" s="212">
        <v>493.02</v>
      </c>
      <c r="C39" s="1" t="s">
        <v>124</v>
      </c>
      <c r="D39" s="1" t="s">
        <v>125</v>
      </c>
    </row>
    <row r="40" spans="1:4" ht="12.6" customHeight="1" x14ac:dyDescent="0.2">
      <c r="A40" s="122">
        <v>42947</v>
      </c>
      <c r="B40" s="208">
        <v>27.4</v>
      </c>
      <c r="C40" s="115" t="s">
        <v>123</v>
      </c>
      <c r="D40" s="115" t="s">
        <v>112</v>
      </c>
    </row>
    <row r="41" spans="1:4" ht="12.6" customHeight="1" x14ac:dyDescent="0.2">
      <c r="A41" s="126">
        <v>42950</v>
      </c>
      <c r="B41" s="208">
        <v>28</v>
      </c>
      <c r="C41" s="127" t="s">
        <v>126</v>
      </c>
      <c r="D41" s="127" t="s">
        <v>112</v>
      </c>
    </row>
    <row r="42" spans="1:4" ht="12.6" customHeight="1" x14ac:dyDescent="0.2">
      <c r="A42" s="122">
        <v>42950</v>
      </c>
      <c r="B42" s="208">
        <v>369.27</v>
      </c>
      <c r="C42" s="116" t="s">
        <v>127</v>
      </c>
      <c r="D42" s="116" t="s">
        <v>129</v>
      </c>
    </row>
    <row r="43" spans="1:4" ht="12.6" customHeight="1" x14ac:dyDescent="0.2">
      <c r="A43" s="122">
        <v>42950</v>
      </c>
      <c r="B43" s="208">
        <v>287.10000000000002</v>
      </c>
      <c r="C43" s="116" t="s">
        <v>130</v>
      </c>
      <c r="D43" s="116" t="s">
        <v>131</v>
      </c>
    </row>
    <row r="44" spans="1:4" ht="12.6" customHeight="1" x14ac:dyDescent="0.2">
      <c r="A44" s="126">
        <v>42951</v>
      </c>
      <c r="B44" s="208">
        <v>27.4</v>
      </c>
      <c r="C44" s="127" t="s">
        <v>128</v>
      </c>
      <c r="D44" s="127" t="s">
        <v>112</v>
      </c>
    </row>
    <row r="45" spans="1:4" ht="12.6" customHeight="1" x14ac:dyDescent="0.2">
      <c r="A45" s="126">
        <v>42957</v>
      </c>
      <c r="B45" s="208">
        <v>28.4</v>
      </c>
      <c r="C45" s="127" t="s">
        <v>134</v>
      </c>
      <c r="D45" s="127" t="s">
        <v>112</v>
      </c>
    </row>
    <row r="46" spans="1:4" ht="12.6" customHeight="1" x14ac:dyDescent="0.2">
      <c r="A46" s="126">
        <v>42957</v>
      </c>
      <c r="B46" s="208">
        <v>626.66999999999996</v>
      </c>
      <c r="C46" s="124" t="s">
        <v>138</v>
      </c>
      <c r="D46" s="124" t="s">
        <v>129</v>
      </c>
    </row>
    <row r="47" spans="1:4" ht="12.6" customHeight="1" x14ac:dyDescent="0.2">
      <c r="A47" s="126">
        <v>42957</v>
      </c>
      <c r="B47" s="208">
        <v>305.10000000000002</v>
      </c>
      <c r="C47" s="124" t="s">
        <v>139</v>
      </c>
      <c r="D47" s="124" t="s">
        <v>131</v>
      </c>
    </row>
    <row r="48" spans="1:4" ht="12.6" customHeight="1" x14ac:dyDescent="0.2">
      <c r="A48" s="126">
        <v>42958</v>
      </c>
      <c r="B48" s="208">
        <v>27.2</v>
      </c>
      <c r="C48" s="127" t="s">
        <v>133</v>
      </c>
      <c r="D48" s="127" t="s">
        <v>112</v>
      </c>
    </row>
    <row r="49" spans="1:4" ht="12.6" customHeight="1" x14ac:dyDescent="0.2">
      <c r="A49" s="126">
        <v>42961</v>
      </c>
      <c r="B49" s="208">
        <v>42</v>
      </c>
      <c r="C49" s="127" t="s">
        <v>140</v>
      </c>
      <c r="D49" s="127" t="s">
        <v>112</v>
      </c>
    </row>
    <row r="50" spans="1:4" ht="12.6" customHeight="1" x14ac:dyDescent="0.2">
      <c r="A50" s="126">
        <v>42961</v>
      </c>
      <c r="B50" s="208">
        <v>504.9</v>
      </c>
      <c r="C50" s="124" t="s">
        <v>127</v>
      </c>
      <c r="D50" s="124" t="s">
        <v>141</v>
      </c>
    </row>
    <row r="51" spans="1:4" ht="12.6" customHeight="1" x14ac:dyDescent="0.2">
      <c r="A51" s="126">
        <v>42961</v>
      </c>
      <c r="B51" s="208">
        <v>26.8</v>
      </c>
      <c r="C51" s="127" t="s">
        <v>128</v>
      </c>
      <c r="D51" s="127" t="s">
        <v>112</v>
      </c>
    </row>
    <row r="52" spans="1:4" ht="12.6" customHeight="1" x14ac:dyDescent="0.2">
      <c r="A52" s="126">
        <v>42970</v>
      </c>
      <c r="B52" s="208">
        <v>29.2</v>
      </c>
      <c r="C52" s="127" t="s">
        <v>143</v>
      </c>
      <c r="D52" s="127" t="s">
        <v>112</v>
      </c>
    </row>
    <row r="53" spans="1:4" ht="12.6" customHeight="1" x14ac:dyDescent="0.2">
      <c r="A53" s="126">
        <v>42970</v>
      </c>
      <c r="B53" s="208">
        <v>275.22000000000003</v>
      </c>
      <c r="C53" s="127" t="s">
        <v>138</v>
      </c>
      <c r="D53" s="127" t="s">
        <v>144</v>
      </c>
    </row>
    <row r="54" spans="1:4" x14ac:dyDescent="0.2">
      <c r="A54" s="114">
        <v>42970</v>
      </c>
      <c r="B54" s="213">
        <v>27.4</v>
      </c>
      <c r="C54" s="127" t="s">
        <v>145</v>
      </c>
      <c r="D54" s="127" t="s">
        <v>112</v>
      </c>
    </row>
    <row r="55" spans="1:4" hidden="1" x14ac:dyDescent="0.2">
      <c r="A55" s="11"/>
      <c r="B55" s="213"/>
      <c r="C55" s="74"/>
      <c r="D55" s="74"/>
    </row>
    <row r="56" spans="1:4" x14ac:dyDescent="0.2">
      <c r="A56" s="135">
        <v>42986</v>
      </c>
      <c r="B56" s="213">
        <v>661.32</v>
      </c>
      <c r="C56" s="129" t="s">
        <v>149</v>
      </c>
      <c r="D56" s="129" t="s">
        <v>129</v>
      </c>
    </row>
    <row r="57" spans="1:4" x14ac:dyDescent="0.2">
      <c r="A57" s="135">
        <v>42986</v>
      </c>
      <c r="B57" s="213">
        <v>27</v>
      </c>
      <c r="C57" s="129" t="s">
        <v>150</v>
      </c>
      <c r="D57" s="129" t="s">
        <v>112</v>
      </c>
    </row>
    <row r="58" spans="1:4" x14ac:dyDescent="0.2">
      <c r="A58" s="135">
        <v>42999</v>
      </c>
      <c r="B58" s="213">
        <v>30.2</v>
      </c>
      <c r="C58" s="129" t="s">
        <v>151</v>
      </c>
      <c r="D58" s="129" t="s">
        <v>112</v>
      </c>
    </row>
    <row r="59" spans="1:4" x14ac:dyDescent="0.2">
      <c r="A59" s="135">
        <v>42999</v>
      </c>
      <c r="B59" s="213">
        <v>261.35000000000002</v>
      </c>
      <c r="C59" s="129" t="s">
        <v>152</v>
      </c>
      <c r="D59" s="129" t="s">
        <v>153</v>
      </c>
    </row>
    <row r="60" spans="1:4" x14ac:dyDescent="0.2">
      <c r="A60" s="135">
        <v>42999</v>
      </c>
      <c r="B60" s="213">
        <v>27.2</v>
      </c>
      <c r="C60" s="129" t="s">
        <v>154</v>
      </c>
      <c r="D60" s="129" t="s">
        <v>112</v>
      </c>
    </row>
    <row r="61" spans="1:4" x14ac:dyDescent="0.2">
      <c r="A61" s="135">
        <v>43011</v>
      </c>
      <c r="B61" s="208">
        <v>28.2</v>
      </c>
      <c r="C61" s="132" t="s">
        <v>160</v>
      </c>
      <c r="D61" s="132" t="s">
        <v>112</v>
      </c>
    </row>
    <row r="62" spans="1:4" x14ac:dyDescent="0.2">
      <c r="A62" s="135">
        <v>43011</v>
      </c>
      <c r="B62" s="208">
        <v>354.42</v>
      </c>
      <c r="C62" s="132" t="s">
        <v>161</v>
      </c>
      <c r="D62" s="132" t="s">
        <v>129</v>
      </c>
    </row>
    <row r="63" spans="1:4" x14ac:dyDescent="0.2">
      <c r="A63" s="135">
        <v>43020</v>
      </c>
      <c r="B63" s="208">
        <v>29</v>
      </c>
      <c r="C63" s="129" t="s">
        <v>162</v>
      </c>
      <c r="D63" s="129" t="s">
        <v>112</v>
      </c>
    </row>
    <row r="64" spans="1:4" x14ac:dyDescent="0.2">
      <c r="A64" s="135">
        <v>43020</v>
      </c>
      <c r="B64" s="208">
        <v>512.82000000000005</v>
      </c>
      <c r="C64" s="129" t="s">
        <v>163</v>
      </c>
      <c r="D64" s="129" t="s">
        <v>129</v>
      </c>
    </row>
    <row r="65" spans="1:4" x14ac:dyDescent="0.2">
      <c r="A65" s="135">
        <v>43021</v>
      </c>
      <c r="B65" s="208">
        <v>28.4</v>
      </c>
      <c r="C65" s="129" t="s">
        <v>164</v>
      </c>
      <c r="D65" s="129" t="s">
        <v>112</v>
      </c>
    </row>
    <row r="66" spans="1:4" x14ac:dyDescent="0.2">
      <c r="A66" s="135">
        <v>43024</v>
      </c>
      <c r="B66" s="209">
        <v>27.8</v>
      </c>
      <c r="C66" s="39" t="s">
        <v>169</v>
      </c>
      <c r="D66" s="39" t="s">
        <v>112</v>
      </c>
    </row>
    <row r="67" spans="1:4" x14ac:dyDescent="0.2">
      <c r="A67" s="135">
        <v>43024</v>
      </c>
      <c r="B67" s="208">
        <v>394</v>
      </c>
      <c r="C67" s="139" t="s">
        <v>168</v>
      </c>
      <c r="D67" s="139" t="s">
        <v>167</v>
      </c>
    </row>
    <row r="68" spans="1:4" x14ac:dyDescent="0.2">
      <c r="A68" s="135">
        <v>43024</v>
      </c>
      <c r="B68" s="208">
        <v>27.8</v>
      </c>
      <c r="C68" s="137" t="s">
        <v>170</v>
      </c>
      <c r="D68" s="137" t="s">
        <v>112</v>
      </c>
    </row>
    <row r="69" spans="1:4" x14ac:dyDescent="0.2">
      <c r="A69" s="135">
        <v>43027</v>
      </c>
      <c r="B69" s="208">
        <v>28.2</v>
      </c>
      <c r="C69" s="137" t="s">
        <v>171</v>
      </c>
      <c r="D69" s="137" t="s">
        <v>112</v>
      </c>
    </row>
    <row r="70" spans="1:4" x14ac:dyDescent="0.2">
      <c r="A70" s="135">
        <v>43027</v>
      </c>
      <c r="B70" s="208">
        <v>295</v>
      </c>
      <c r="C70" s="139" t="s">
        <v>173</v>
      </c>
      <c r="D70" s="139" t="s">
        <v>129</v>
      </c>
    </row>
    <row r="71" spans="1:4" x14ac:dyDescent="0.2">
      <c r="A71" s="135">
        <v>43032</v>
      </c>
      <c r="B71" s="208">
        <v>28.4</v>
      </c>
      <c r="C71" s="137" t="s">
        <v>172</v>
      </c>
      <c r="D71" s="137" t="s">
        <v>112</v>
      </c>
    </row>
    <row r="72" spans="1:4" x14ac:dyDescent="0.2">
      <c r="A72" s="135">
        <v>43049</v>
      </c>
      <c r="B72" s="208">
        <v>28.6</v>
      </c>
      <c r="C72" s="140" t="s">
        <v>179</v>
      </c>
      <c r="D72" s="140" t="s">
        <v>112</v>
      </c>
    </row>
    <row r="73" spans="1:4" x14ac:dyDescent="0.2">
      <c r="A73" s="135">
        <v>43049</v>
      </c>
      <c r="B73" s="208">
        <v>374.22</v>
      </c>
      <c r="C73" s="140" t="s">
        <v>184</v>
      </c>
      <c r="D73" s="140" t="s">
        <v>144</v>
      </c>
    </row>
    <row r="74" spans="1:4" x14ac:dyDescent="0.2">
      <c r="A74" s="135">
        <v>43049</v>
      </c>
      <c r="B74" s="208">
        <v>27.4</v>
      </c>
      <c r="C74" s="140" t="s">
        <v>178</v>
      </c>
      <c r="D74" s="140" t="s">
        <v>112</v>
      </c>
    </row>
    <row r="75" spans="1:4" x14ac:dyDescent="0.2">
      <c r="A75" s="135">
        <v>43053</v>
      </c>
      <c r="B75" s="208">
        <v>24.7</v>
      </c>
      <c r="C75" s="143" t="s">
        <v>186</v>
      </c>
      <c r="D75" s="143" t="s">
        <v>112</v>
      </c>
    </row>
    <row r="76" spans="1:4" x14ac:dyDescent="0.2">
      <c r="A76" s="135">
        <v>43053</v>
      </c>
      <c r="B76" s="208">
        <v>384.12</v>
      </c>
      <c r="C76" s="140" t="s">
        <v>187</v>
      </c>
      <c r="D76" s="140" t="s">
        <v>141</v>
      </c>
    </row>
    <row r="77" spans="1:4" x14ac:dyDescent="0.2">
      <c r="A77" s="145">
        <v>43053</v>
      </c>
      <c r="B77" s="208">
        <v>51.4</v>
      </c>
      <c r="C77" s="144" t="s">
        <v>189</v>
      </c>
      <c r="D77" s="144" t="s">
        <v>112</v>
      </c>
    </row>
    <row r="78" spans="1:4" x14ac:dyDescent="0.2">
      <c r="A78" s="141">
        <v>43053</v>
      </c>
      <c r="B78" s="214">
        <v>27</v>
      </c>
      <c r="C78" s="1" t="s">
        <v>183</v>
      </c>
      <c r="D78" s="1" t="s">
        <v>112</v>
      </c>
    </row>
    <row r="79" spans="1:4" x14ac:dyDescent="0.2">
      <c r="A79" s="135">
        <v>43054</v>
      </c>
      <c r="B79" s="208">
        <v>45.8</v>
      </c>
      <c r="C79" s="140" t="s">
        <v>176</v>
      </c>
      <c r="D79" s="140" t="s">
        <v>112</v>
      </c>
    </row>
    <row r="80" spans="1:4" x14ac:dyDescent="0.2">
      <c r="A80" s="135">
        <v>43054</v>
      </c>
      <c r="B80" s="213">
        <v>360</v>
      </c>
      <c r="C80" s="137" t="s">
        <v>188</v>
      </c>
      <c r="D80" s="137" t="s">
        <v>141</v>
      </c>
    </row>
    <row r="81" spans="1:4" x14ac:dyDescent="0.2">
      <c r="A81" s="135">
        <v>43054</v>
      </c>
      <c r="B81" s="213">
        <f>160+39.6</f>
        <v>199.6</v>
      </c>
      <c r="C81" s="142" t="s">
        <v>185</v>
      </c>
      <c r="D81" s="142" t="s">
        <v>131</v>
      </c>
    </row>
    <row r="82" spans="1:4" x14ac:dyDescent="0.2">
      <c r="A82" s="135">
        <v>43055</v>
      </c>
      <c r="B82" s="208">
        <v>26.4</v>
      </c>
      <c r="C82" s="137" t="s">
        <v>177</v>
      </c>
      <c r="D82" s="137" t="s">
        <v>112</v>
      </c>
    </row>
    <row r="83" spans="1:4" x14ac:dyDescent="0.2">
      <c r="A83" s="135">
        <v>43077</v>
      </c>
      <c r="B83" s="208">
        <v>28.2</v>
      </c>
      <c r="C83" s="154" t="s">
        <v>193</v>
      </c>
      <c r="D83" s="143" t="s">
        <v>112</v>
      </c>
    </row>
    <row r="84" spans="1:4" x14ac:dyDescent="0.2">
      <c r="A84" s="135">
        <v>43077</v>
      </c>
      <c r="B84" s="208">
        <v>189.8</v>
      </c>
      <c r="C84" s="154" t="s">
        <v>194</v>
      </c>
      <c r="D84" s="154" t="s">
        <v>129</v>
      </c>
    </row>
    <row r="85" spans="1:4" x14ac:dyDescent="0.2">
      <c r="A85" s="135">
        <v>43077</v>
      </c>
      <c r="B85" s="208">
        <v>27.2</v>
      </c>
      <c r="C85" s="154" t="s">
        <v>195</v>
      </c>
      <c r="D85" s="13" t="s">
        <v>112</v>
      </c>
    </row>
    <row r="86" spans="1:4" x14ac:dyDescent="0.2">
      <c r="A86" s="135">
        <v>43083</v>
      </c>
      <c r="B86" s="208">
        <v>658.34</v>
      </c>
      <c r="C86" s="154" t="s">
        <v>200</v>
      </c>
      <c r="D86" s="154" t="s">
        <v>141</v>
      </c>
    </row>
    <row r="87" spans="1:4" x14ac:dyDescent="0.2">
      <c r="A87" s="135">
        <v>43083</v>
      </c>
      <c r="B87" s="208">
        <v>27</v>
      </c>
      <c r="C87" s="154" t="s">
        <v>201</v>
      </c>
      <c r="D87" s="154" t="s">
        <v>112</v>
      </c>
    </row>
    <row r="88" spans="1:4" x14ac:dyDescent="0.2">
      <c r="A88" s="135">
        <v>43084</v>
      </c>
      <c r="B88" s="208">
        <v>27.8</v>
      </c>
      <c r="C88" s="154" t="s">
        <v>199</v>
      </c>
      <c r="D88" s="154" t="s">
        <v>112</v>
      </c>
    </row>
    <row r="89" spans="1:4" x14ac:dyDescent="0.2">
      <c r="A89" s="135">
        <v>43084</v>
      </c>
      <c r="B89" s="208">
        <v>659.33</v>
      </c>
      <c r="C89" s="154" t="s">
        <v>200</v>
      </c>
      <c r="D89" s="154" t="s">
        <v>129</v>
      </c>
    </row>
    <row r="90" spans="1:4" x14ac:dyDescent="0.2">
      <c r="A90" s="135">
        <v>43084</v>
      </c>
      <c r="B90" s="208">
        <v>27.4</v>
      </c>
      <c r="C90" s="154" t="s">
        <v>201</v>
      </c>
      <c r="D90" s="154" t="s">
        <v>112</v>
      </c>
    </row>
    <row r="91" spans="1:4" x14ac:dyDescent="0.2">
      <c r="A91" s="135">
        <v>43115</v>
      </c>
      <c r="B91" s="208">
        <v>27</v>
      </c>
      <c r="C91" s="156" t="s">
        <v>210</v>
      </c>
      <c r="D91" s="156" t="s">
        <v>112</v>
      </c>
    </row>
    <row r="92" spans="1:4" x14ac:dyDescent="0.2">
      <c r="A92" s="135">
        <v>43115</v>
      </c>
      <c r="B92" s="208">
        <v>385.11</v>
      </c>
      <c r="C92" s="146" t="s">
        <v>208</v>
      </c>
      <c r="D92" s="146" t="s">
        <v>209</v>
      </c>
    </row>
    <row r="93" spans="1:4" x14ac:dyDescent="0.2">
      <c r="A93" s="141">
        <v>43117</v>
      </c>
      <c r="B93" s="214">
        <v>30.6</v>
      </c>
      <c r="C93" s="13" t="s">
        <v>218</v>
      </c>
      <c r="D93" s="13" t="s">
        <v>112</v>
      </c>
    </row>
    <row r="94" spans="1:4" x14ac:dyDescent="0.2">
      <c r="A94" s="135">
        <v>43124</v>
      </c>
      <c r="B94" s="208">
        <v>27.6</v>
      </c>
      <c r="C94" s="156" t="s">
        <v>216</v>
      </c>
      <c r="D94" s="156" t="s">
        <v>112</v>
      </c>
    </row>
    <row r="95" spans="1:4" x14ac:dyDescent="0.2">
      <c r="A95" s="135">
        <v>43124</v>
      </c>
      <c r="B95" s="213">
        <v>295</v>
      </c>
      <c r="C95" s="156" t="s">
        <v>213</v>
      </c>
      <c r="D95" s="156" t="s">
        <v>214</v>
      </c>
    </row>
    <row r="96" spans="1:4" x14ac:dyDescent="0.2">
      <c r="A96" s="135">
        <v>43124</v>
      </c>
      <c r="B96" s="208">
        <v>27.6</v>
      </c>
      <c r="C96" s="156" t="s">
        <v>215</v>
      </c>
      <c r="D96" s="156" t="s">
        <v>112</v>
      </c>
    </row>
    <row r="97" spans="1:4" x14ac:dyDescent="0.2">
      <c r="A97" s="114">
        <v>43142</v>
      </c>
      <c r="B97" s="208">
        <v>27</v>
      </c>
      <c r="C97" s="165" t="s">
        <v>222</v>
      </c>
      <c r="D97" s="165" t="s">
        <v>112</v>
      </c>
    </row>
    <row r="98" spans="1:4" x14ac:dyDescent="0.2">
      <c r="A98" s="114">
        <v>43149</v>
      </c>
      <c r="B98" s="208">
        <v>27.4</v>
      </c>
      <c r="C98" s="165" t="s">
        <v>223</v>
      </c>
      <c r="D98" s="165" t="s">
        <v>112</v>
      </c>
    </row>
    <row r="99" spans="1:4" x14ac:dyDescent="0.2">
      <c r="A99" s="114">
        <v>43154</v>
      </c>
      <c r="B99" s="208">
        <v>28.8</v>
      </c>
      <c r="C99" s="161" t="s">
        <v>226</v>
      </c>
      <c r="D99" s="161" t="s">
        <v>112</v>
      </c>
    </row>
    <row r="100" spans="1:4" x14ac:dyDescent="0.2">
      <c r="A100" s="114">
        <v>43154</v>
      </c>
      <c r="B100" s="208">
        <v>516.79</v>
      </c>
      <c r="C100" s="161" t="s">
        <v>227</v>
      </c>
      <c r="D100" s="161" t="s">
        <v>144</v>
      </c>
    </row>
    <row r="101" spans="1:4" x14ac:dyDescent="0.2">
      <c r="A101" s="114">
        <v>43154</v>
      </c>
      <c r="B101" s="208">
        <v>25.2</v>
      </c>
      <c r="C101" s="161" t="s">
        <v>228</v>
      </c>
      <c r="D101" s="161" t="s">
        <v>112</v>
      </c>
    </row>
    <row r="102" spans="1:4" x14ac:dyDescent="0.2">
      <c r="A102" s="114">
        <v>43168</v>
      </c>
      <c r="B102" s="208">
        <v>28.8</v>
      </c>
      <c r="C102" s="165" t="s">
        <v>222</v>
      </c>
      <c r="D102" s="165" t="s">
        <v>112</v>
      </c>
    </row>
    <row r="103" spans="1:4" s="13" customFormat="1" x14ac:dyDescent="0.2">
      <c r="A103" s="114">
        <v>43168</v>
      </c>
      <c r="B103" s="208">
        <v>536.58000000000004</v>
      </c>
      <c r="C103" s="185" t="s">
        <v>236</v>
      </c>
      <c r="D103" s="185" t="s">
        <v>129</v>
      </c>
    </row>
    <row r="104" spans="1:4" x14ac:dyDescent="0.2">
      <c r="A104" s="114">
        <v>43170</v>
      </c>
      <c r="B104" s="208">
        <v>27.6</v>
      </c>
      <c r="C104" s="165" t="s">
        <v>223</v>
      </c>
      <c r="D104" s="165" t="s">
        <v>112</v>
      </c>
    </row>
    <row r="105" spans="1:4" x14ac:dyDescent="0.2">
      <c r="A105" s="114">
        <v>43172</v>
      </c>
      <c r="B105" s="208">
        <v>28.6</v>
      </c>
      <c r="C105" s="165" t="s">
        <v>222</v>
      </c>
      <c r="D105" s="165" t="s">
        <v>112</v>
      </c>
    </row>
    <row r="106" spans="1:4" x14ac:dyDescent="0.2">
      <c r="A106" s="114">
        <v>43172</v>
      </c>
      <c r="B106" s="208">
        <v>551.42999999999995</v>
      </c>
      <c r="C106" s="165" t="s">
        <v>235</v>
      </c>
      <c r="D106" s="165" t="s">
        <v>129</v>
      </c>
    </row>
    <row r="107" spans="1:4" x14ac:dyDescent="0.2">
      <c r="A107" s="114">
        <v>43172</v>
      </c>
      <c r="B107" s="208">
        <v>27.2</v>
      </c>
      <c r="C107" s="165" t="s">
        <v>223</v>
      </c>
      <c r="D107" s="165" t="s">
        <v>112</v>
      </c>
    </row>
    <row r="108" spans="1:4" x14ac:dyDescent="0.2">
      <c r="A108" s="114">
        <v>43187</v>
      </c>
      <c r="B108" s="209">
        <v>28</v>
      </c>
      <c r="C108" s="196" t="s">
        <v>222</v>
      </c>
      <c r="D108" s="220" t="s">
        <v>306</v>
      </c>
    </row>
    <row r="109" spans="1:4" x14ac:dyDescent="0.2">
      <c r="A109" s="114">
        <v>43187</v>
      </c>
      <c r="B109" s="208">
        <v>237.6</v>
      </c>
      <c r="C109" s="165" t="s">
        <v>238</v>
      </c>
      <c r="D109" s="165" t="s">
        <v>129</v>
      </c>
    </row>
    <row r="110" spans="1:4" x14ac:dyDescent="0.2">
      <c r="A110" s="114">
        <v>43206</v>
      </c>
      <c r="B110" s="208">
        <v>28.6</v>
      </c>
      <c r="C110" s="165" t="s">
        <v>222</v>
      </c>
      <c r="D110" s="165" t="s">
        <v>112</v>
      </c>
    </row>
    <row r="111" spans="1:4" x14ac:dyDescent="0.2">
      <c r="A111" s="114">
        <v>43206</v>
      </c>
      <c r="B111" s="208">
        <v>166.32</v>
      </c>
      <c r="C111" s="165" t="s">
        <v>248</v>
      </c>
      <c r="D111" s="165" t="s">
        <v>129</v>
      </c>
    </row>
    <row r="112" spans="1:4" x14ac:dyDescent="0.2">
      <c r="A112" s="114">
        <v>43206</v>
      </c>
      <c r="B112" s="208">
        <v>242.1</v>
      </c>
      <c r="C112" s="178" t="s">
        <v>251</v>
      </c>
      <c r="D112" s="178" t="s">
        <v>131</v>
      </c>
    </row>
    <row r="113" spans="1:5" x14ac:dyDescent="0.2">
      <c r="A113" s="114">
        <v>43206</v>
      </c>
      <c r="B113" s="208">
        <v>14.3</v>
      </c>
      <c r="C113" s="180" t="s">
        <v>255</v>
      </c>
      <c r="D113" s="180" t="s">
        <v>112</v>
      </c>
    </row>
    <row r="114" spans="1:5" x14ac:dyDescent="0.2">
      <c r="A114" s="114">
        <v>43206</v>
      </c>
      <c r="B114" s="208">
        <v>14.1</v>
      </c>
      <c r="C114" s="180" t="s">
        <v>256</v>
      </c>
      <c r="D114" s="180" t="s">
        <v>112</v>
      </c>
    </row>
    <row r="115" spans="1:5" x14ac:dyDescent="0.2">
      <c r="A115" s="114">
        <v>43207</v>
      </c>
      <c r="B115" s="208">
        <v>10</v>
      </c>
      <c r="C115" s="181" t="s">
        <v>257</v>
      </c>
      <c r="D115" s="181" t="s">
        <v>258</v>
      </c>
    </row>
    <row r="116" spans="1:5" x14ac:dyDescent="0.2">
      <c r="A116" s="114">
        <v>43207</v>
      </c>
      <c r="B116" s="208">
        <v>28</v>
      </c>
      <c r="C116" s="161" t="s">
        <v>223</v>
      </c>
      <c r="D116" s="161" t="s">
        <v>112</v>
      </c>
    </row>
    <row r="117" spans="1:5" x14ac:dyDescent="0.2">
      <c r="A117" s="114">
        <v>43209</v>
      </c>
      <c r="B117" s="208">
        <v>28</v>
      </c>
      <c r="C117" s="178" t="s">
        <v>249</v>
      </c>
      <c r="D117" s="178" t="s">
        <v>112</v>
      </c>
    </row>
    <row r="118" spans="1:5" ht="13.5" customHeight="1" x14ac:dyDescent="0.2">
      <c r="A118" s="114">
        <v>43209</v>
      </c>
      <c r="B118" s="209">
        <v>401.16</v>
      </c>
      <c r="C118" s="179" t="s">
        <v>254</v>
      </c>
      <c r="D118" s="179" t="s">
        <v>250</v>
      </c>
    </row>
    <row r="119" spans="1:5" x14ac:dyDescent="0.2">
      <c r="A119" s="114">
        <v>43210</v>
      </c>
      <c r="B119" s="208">
        <v>170</v>
      </c>
      <c r="C119" s="178" t="s">
        <v>253</v>
      </c>
      <c r="D119" s="178" t="s">
        <v>131</v>
      </c>
    </row>
    <row r="120" spans="1:5" x14ac:dyDescent="0.2">
      <c r="A120" s="114">
        <v>43210</v>
      </c>
      <c r="B120" s="208">
        <v>26.4</v>
      </c>
      <c r="C120" s="178" t="s">
        <v>252</v>
      </c>
      <c r="D120" s="178" t="s">
        <v>112</v>
      </c>
    </row>
    <row r="121" spans="1:5" x14ac:dyDescent="0.2">
      <c r="A121" s="114">
        <v>43216</v>
      </c>
      <c r="B121" s="208">
        <v>29</v>
      </c>
      <c r="C121" s="178" t="s">
        <v>264</v>
      </c>
      <c r="D121" s="178" t="s">
        <v>112</v>
      </c>
    </row>
    <row r="122" spans="1:5" x14ac:dyDescent="0.2">
      <c r="A122" s="114">
        <v>43226</v>
      </c>
      <c r="B122" s="208">
        <v>26.8</v>
      </c>
      <c r="C122" s="178" t="s">
        <v>223</v>
      </c>
      <c r="D122" s="178" t="s">
        <v>112</v>
      </c>
    </row>
    <row r="123" spans="1:5" x14ac:dyDescent="0.2">
      <c r="A123" s="114">
        <v>43231</v>
      </c>
      <c r="B123" s="208">
        <v>28.4</v>
      </c>
      <c r="C123" s="184" t="s">
        <v>265</v>
      </c>
      <c r="D123" s="184" t="s">
        <v>112</v>
      </c>
    </row>
    <row r="124" spans="1:5" x14ac:dyDescent="0.2">
      <c r="A124" s="114">
        <v>43231</v>
      </c>
      <c r="B124" s="209">
        <v>348.66</v>
      </c>
      <c r="C124" s="220" t="s">
        <v>268</v>
      </c>
      <c r="D124" s="220" t="s">
        <v>266</v>
      </c>
      <c r="E124" s="218"/>
    </row>
    <row r="125" spans="1:5" x14ac:dyDescent="0.2">
      <c r="A125" s="114">
        <v>43231</v>
      </c>
      <c r="B125" s="208">
        <v>27.6</v>
      </c>
      <c r="C125" s="184" t="s">
        <v>267</v>
      </c>
      <c r="D125" s="184" t="s">
        <v>112</v>
      </c>
      <c r="E125" s="218"/>
    </row>
    <row r="126" spans="1:5" x14ac:dyDescent="0.2">
      <c r="A126" s="114">
        <v>43236</v>
      </c>
      <c r="B126" s="208">
        <v>28</v>
      </c>
      <c r="C126" s="184" t="s">
        <v>269</v>
      </c>
      <c r="D126" s="184" t="s">
        <v>112</v>
      </c>
      <c r="E126" s="218"/>
    </row>
    <row r="127" spans="1:5" x14ac:dyDescent="0.2">
      <c r="A127" s="114">
        <v>43236</v>
      </c>
      <c r="B127" s="208">
        <v>235.63</v>
      </c>
      <c r="C127" s="184" t="s">
        <v>270</v>
      </c>
      <c r="D127" s="184" t="s">
        <v>141</v>
      </c>
      <c r="E127" s="218"/>
    </row>
    <row r="128" spans="1:5" x14ac:dyDescent="0.2">
      <c r="A128" s="114">
        <v>43236</v>
      </c>
      <c r="B128" s="208">
        <v>27.6</v>
      </c>
      <c r="C128" s="184" t="s">
        <v>271</v>
      </c>
      <c r="D128" s="184" t="s">
        <v>112</v>
      </c>
      <c r="E128" s="218"/>
    </row>
    <row r="129" spans="1:5" x14ac:dyDescent="0.2">
      <c r="A129" s="114">
        <v>43245</v>
      </c>
      <c r="B129" s="208">
        <v>28.8</v>
      </c>
      <c r="C129" s="184" t="s">
        <v>269</v>
      </c>
      <c r="D129" s="184" t="s">
        <v>112</v>
      </c>
      <c r="E129" s="218"/>
    </row>
    <row r="130" spans="1:5" x14ac:dyDescent="0.2">
      <c r="A130" s="114">
        <v>43245</v>
      </c>
      <c r="B130" s="208">
        <v>296.01</v>
      </c>
      <c r="C130" s="184" t="s">
        <v>274</v>
      </c>
      <c r="D130" s="184" t="s">
        <v>141</v>
      </c>
      <c r="E130" s="218"/>
    </row>
    <row r="131" spans="1:5" x14ac:dyDescent="0.2">
      <c r="A131" s="114">
        <v>43245</v>
      </c>
      <c r="B131" s="208">
        <v>229.9</v>
      </c>
      <c r="C131" s="184" t="s">
        <v>272</v>
      </c>
      <c r="D131" s="184" t="s">
        <v>131</v>
      </c>
      <c r="E131" s="218"/>
    </row>
    <row r="132" spans="1:5" x14ac:dyDescent="0.2">
      <c r="A132" s="114">
        <v>43245</v>
      </c>
      <c r="B132" s="208">
        <v>30.2</v>
      </c>
      <c r="C132" s="187" t="s">
        <v>275</v>
      </c>
      <c r="D132" s="187" t="s">
        <v>112</v>
      </c>
      <c r="E132" s="218"/>
    </row>
    <row r="133" spans="1:5" x14ac:dyDescent="0.2">
      <c r="A133" s="114">
        <v>43246</v>
      </c>
      <c r="B133" s="208">
        <v>26.8</v>
      </c>
      <c r="C133" s="184" t="s">
        <v>273</v>
      </c>
      <c r="D133" s="184" t="s">
        <v>112</v>
      </c>
      <c r="E133" s="218"/>
    </row>
    <row r="134" spans="1:5" x14ac:dyDescent="0.2">
      <c r="A134" s="114">
        <v>43250</v>
      </c>
      <c r="B134" s="209">
        <v>693.01</v>
      </c>
      <c r="C134" s="184" t="s">
        <v>276</v>
      </c>
      <c r="D134" s="189" t="s">
        <v>277</v>
      </c>
      <c r="E134" s="218"/>
    </row>
    <row r="135" spans="1:5" x14ac:dyDescent="0.2">
      <c r="A135" s="114">
        <v>43250</v>
      </c>
      <c r="B135" s="209">
        <v>281.7</v>
      </c>
      <c r="C135" s="188" t="s">
        <v>278</v>
      </c>
      <c r="D135" s="189" t="s">
        <v>131</v>
      </c>
      <c r="E135" s="218"/>
    </row>
    <row r="136" spans="1:5" x14ac:dyDescent="0.2">
      <c r="A136" s="114">
        <v>43256</v>
      </c>
      <c r="B136" s="209">
        <v>27.6</v>
      </c>
      <c r="C136" s="188" t="s">
        <v>223</v>
      </c>
      <c r="D136" s="189" t="s">
        <v>112</v>
      </c>
      <c r="E136" s="218"/>
    </row>
    <row r="137" spans="1:5" x14ac:dyDescent="0.2">
      <c r="A137" s="141">
        <v>43258</v>
      </c>
      <c r="B137" s="209">
        <v>29.2</v>
      </c>
      <c r="C137" s="1" t="s">
        <v>264</v>
      </c>
      <c r="D137" s="1" t="s">
        <v>112</v>
      </c>
      <c r="E137" s="218"/>
    </row>
    <row r="138" spans="1:5" x14ac:dyDescent="0.2">
      <c r="A138" s="114">
        <v>43261</v>
      </c>
      <c r="B138" s="209">
        <v>27.4</v>
      </c>
      <c r="C138" s="197" t="s">
        <v>223</v>
      </c>
      <c r="D138" s="198" t="s">
        <v>112</v>
      </c>
      <c r="E138" s="218"/>
    </row>
    <row r="139" spans="1:5" x14ac:dyDescent="0.2">
      <c r="A139" s="114">
        <v>43264</v>
      </c>
      <c r="B139" s="209">
        <v>28.2</v>
      </c>
      <c r="C139" s="191" t="s">
        <v>281</v>
      </c>
      <c r="D139" s="192" t="s">
        <v>112</v>
      </c>
      <c r="E139" s="218"/>
    </row>
    <row r="140" spans="1:5" x14ac:dyDescent="0.2">
      <c r="A140" s="114">
        <v>43264</v>
      </c>
      <c r="B140" s="209">
        <v>688.07</v>
      </c>
      <c r="C140" s="191" t="s">
        <v>282</v>
      </c>
      <c r="D140" s="192" t="s">
        <v>283</v>
      </c>
      <c r="E140" s="218"/>
    </row>
    <row r="141" spans="1:5" x14ac:dyDescent="0.2">
      <c r="A141" s="114">
        <v>43264</v>
      </c>
      <c r="B141" s="209">
        <v>430</v>
      </c>
      <c r="C141" s="191" t="s">
        <v>284</v>
      </c>
      <c r="D141" s="192" t="s">
        <v>131</v>
      </c>
      <c r="E141" s="218"/>
    </row>
    <row r="142" spans="1:5" x14ac:dyDescent="0.2">
      <c r="A142" s="114">
        <v>43265</v>
      </c>
      <c r="B142" s="209">
        <v>29</v>
      </c>
      <c r="C142" s="191" t="s">
        <v>285</v>
      </c>
      <c r="D142" s="192" t="s">
        <v>112</v>
      </c>
      <c r="E142" s="218"/>
    </row>
    <row r="143" spans="1:5" x14ac:dyDescent="0.2">
      <c r="A143" s="114">
        <v>43279</v>
      </c>
      <c r="B143" s="209">
        <v>29</v>
      </c>
      <c r="C143" s="199" t="s">
        <v>295</v>
      </c>
      <c r="D143" s="200" t="s">
        <v>112</v>
      </c>
      <c r="E143" s="218"/>
    </row>
    <row r="144" spans="1:5" x14ac:dyDescent="0.2">
      <c r="A144" s="114">
        <v>43279</v>
      </c>
      <c r="B144" s="209">
        <v>617.77</v>
      </c>
      <c r="C144" s="199" t="s">
        <v>296</v>
      </c>
      <c r="D144" s="200" t="s">
        <v>129</v>
      </c>
      <c r="E144" s="218"/>
    </row>
    <row r="145" spans="1:5" x14ac:dyDescent="0.2">
      <c r="A145" s="114">
        <v>43279</v>
      </c>
      <c r="B145" s="209">
        <f>242.1+45.9</f>
        <v>288</v>
      </c>
      <c r="C145" s="200" t="s">
        <v>297</v>
      </c>
      <c r="D145" s="192" t="s">
        <v>131</v>
      </c>
      <c r="E145" s="218"/>
    </row>
    <row r="146" spans="1:5" ht="19.5" customHeight="1" x14ac:dyDescent="0.2">
      <c r="A146" s="11"/>
      <c r="B146" s="74"/>
      <c r="C146" s="74"/>
      <c r="D146" s="74"/>
    </row>
    <row r="147" spans="1:5" ht="19.5" customHeight="1" x14ac:dyDescent="0.2">
      <c r="A147" s="73" t="s">
        <v>4</v>
      </c>
      <c r="B147" s="79">
        <f>SUM(B39:B146)</f>
        <v>17625.740000000002</v>
      </c>
      <c r="C147" s="74"/>
      <c r="D147" s="74"/>
    </row>
    <row r="148" spans="1:5" s="43" customFormat="1" ht="25.5" customHeight="1" x14ac:dyDescent="0.2">
      <c r="A148" s="236" t="s">
        <v>16</v>
      </c>
      <c r="B148" s="237"/>
      <c r="C148" s="237"/>
      <c r="D148" s="45"/>
    </row>
    <row r="149" spans="1:5" ht="12.75" customHeight="1" x14ac:dyDescent="0.2">
      <c r="A149" s="40" t="s">
        <v>0</v>
      </c>
      <c r="B149" s="41" t="s">
        <v>32</v>
      </c>
      <c r="C149" s="41" t="s">
        <v>68</v>
      </c>
      <c r="D149" s="41" t="s">
        <v>11</v>
      </c>
    </row>
    <row r="150" spans="1:5" ht="12.75" customHeight="1" x14ac:dyDescent="0.2">
      <c r="A150" s="121">
        <v>42919</v>
      </c>
      <c r="B150" s="212">
        <v>12</v>
      </c>
      <c r="C150" s="1" t="s">
        <v>121</v>
      </c>
      <c r="D150" s="1" t="s">
        <v>122</v>
      </c>
    </row>
    <row r="151" spans="1:5" ht="12.75" customHeight="1" x14ac:dyDescent="0.2">
      <c r="A151" s="114">
        <v>42919</v>
      </c>
      <c r="B151" s="208">
        <v>13.8</v>
      </c>
      <c r="C151" s="116" t="s">
        <v>111</v>
      </c>
      <c r="D151" s="116" t="s">
        <v>112</v>
      </c>
    </row>
    <row r="152" spans="1:5" ht="12.75" customHeight="1" x14ac:dyDescent="0.2">
      <c r="A152" s="114">
        <v>42919</v>
      </c>
      <c r="B152" s="208">
        <v>52.6</v>
      </c>
      <c r="C152" s="116" t="s">
        <v>113</v>
      </c>
      <c r="D152" s="116" t="s">
        <v>112</v>
      </c>
    </row>
    <row r="153" spans="1:5" ht="12.75" customHeight="1" x14ac:dyDescent="0.2">
      <c r="A153" s="114">
        <v>42940</v>
      </c>
      <c r="B153" s="208">
        <v>34.799999999999997</v>
      </c>
      <c r="C153" s="116" t="s">
        <v>135</v>
      </c>
      <c r="D153" s="116" t="s">
        <v>112</v>
      </c>
    </row>
    <row r="154" spans="1:5" ht="12.75" customHeight="1" x14ac:dyDescent="0.2">
      <c r="A154" s="114">
        <v>42940</v>
      </c>
      <c r="B154" s="208">
        <v>33.4</v>
      </c>
      <c r="C154" s="116" t="s">
        <v>136</v>
      </c>
      <c r="D154" s="116" t="s">
        <v>112</v>
      </c>
    </row>
    <row r="155" spans="1:5" ht="12.75" customHeight="1" x14ac:dyDescent="0.2">
      <c r="A155" s="130">
        <v>42963</v>
      </c>
      <c r="B155" s="214">
        <v>15.2</v>
      </c>
      <c r="C155" s="13" t="s">
        <v>119</v>
      </c>
      <c r="D155" s="13" t="s">
        <v>112</v>
      </c>
    </row>
    <row r="156" spans="1:5" ht="12.75" customHeight="1" x14ac:dyDescent="0.2">
      <c r="A156" s="114">
        <v>42963</v>
      </c>
      <c r="B156" s="208">
        <v>16.399999999999999</v>
      </c>
      <c r="C156" s="127" t="s">
        <v>120</v>
      </c>
      <c r="D156" s="127" t="s">
        <v>112</v>
      </c>
    </row>
    <row r="157" spans="1:5" ht="12.75" customHeight="1" x14ac:dyDescent="0.2">
      <c r="A157" s="114">
        <v>42964</v>
      </c>
      <c r="B157" s="208">
        <v>41.6</v>
      </c>
      <c r="C157" s="127" t="s">
        <v>142</v>
      </c>
      <c r="D157" s="127" t="s">
        <v>112</v>
      </c>
    </row>
    <row r="158" spans="1:5" ht="12.75" customHeight="1" x14ac:dyDescent="0.2">
      <c r="A158" s="114">
        <v>42964</v>
      </c>
      <c r="B158" s="208">
        <v>36.200000000000003</v>
      </c>
      <c r="C158" s="127" t="s">
        <v>146</v>
      </c>
      <c r="D158" s="127" t="s">
        <v>112</v>
      </c>
    </row>
    <row r="159" spans="1:5" ht="12.75" customHeight="1" x14ac:dyDescent="0.2">
      <c r="A159" s="114">
        <v>42985</v>
      </c>
      <c r="B159" s="208">
        <v>20.6</v>
      </c>
      <c r="C159" s="128" t="s">
        <v>148</v>
      </c>
      <c r="D159" s="128" t="s">
        <v>112</v>
      </c>
    </row>
    <row r="160" spans="1:5" ht="12.75" customHeight="1" x14ac:dyDescent="0.2">
      <c r="A160" s="114">
        <v>42995</v>
      </c>
      <c r="B160" s="208">
        <v>38.799999999999997</v>
      </c>
      <c r="C160" s="131" t="s">
        <v>155</v>
      </c>
      <c r="D160" s="128" t="s">
        <v>112</v>
      </c>
    </row>
    <row r="161" spans="1:4" ht="12.75" customHeight="1" x14ac:dyDescent="0.2">
      <c r="A161" s="114">
        <v>42995</v>
      </c>
      <c r="B161" s="208">
        <v>14.2</v>
      </c>
      <c r="C161" s="131" t="s">
        <v>159</v>
      </c>
      <c r="D161" s="131" t="s">
        <v>112</v>
      </c>
    </row>
    <row r="162" spans="1:4" ht="12.75" customHeight="1" x14ac:dyDescent="0.2">
      <c r="A162" s="114">
        <v>43004</v>
      </c>
      <c r="B162" s="208">
        <v>12.2</v>
      </c>
      <c r="C162" s="115" t="s">
        <v>156</v>
      </c>
      <c r="D162" s="115" t="s">
        <v>112</v>
      </c>
    </row>
    <row r="163" spans="1:4" ht="12.75" hidden="1" customHeight="1" x14ac:dyDescent="0.2">
      <c r="A163" s="11"/>
      <c r="B163" s="213"/>
      <c r="C163" s="74"/>
      <c r="D163" s="74"/>
    </row>
    <row r="164" spans="1:4" ht="12.75" customHeight="1" x14ac:dyDescent="0.2">
      <c r="A164" s="135">
        <v>43039</v>
      </c>
      <c r="B164" s="208">
        <v>43.2</v>
      </c>
      <c r="C164" s="137" t="s">
        <v>175</v>
      </c>
      <c r="D164" s="137" t="s">
        <v>112</v>
      </c>
    </row>
    <row r="165" spans="1:4" ht="12.75" customHeight="1" x14ac:dyDescent="0.2">
      <c r="A165" s="135">
        <v>43043</v>
      </c>
      <c r="B165" s="208">
        <v>36</v>
      </c>
      <c r="C165" s="140" t="s">
        <v>182</v>
      </c>
      <c r="D165" s="140" t="s">
        <v>112</v>
      </c>
    </row>
    <row r="166" spans="1:4" ht="12.75" customHeight="1" x14ac:dyDescent="0.2">
      <c r="A166" s="135">
        <v>43043</v>
      </c>
      <c r="B166" s="208">
        <v>33</v>
      </c>
      <c r="C166" s="140" t="s">
        <v>181</v>
      </c>
      <c r="D166" s="140" t="s">
        <v>112</v>
      </c>
    </row>
    <row r="167" spans="1:4" ht="12.75" customHeight="1" x14ac:dyDescent="0.2">
      <c r="A167" s="135">
        <v>43048</v>
      </c>
      <c r="B167" s="208">
        <v>42.4</v>
      </c>
      <c r="C167" s="137" t="s">
        <v>180</v>
      </c>
      <c r="D167" s="137" t="s">
        <v>112</v>
      </c>
    </row>
    <row r="168" spans="1:4" ht="12.75" customHeight="1" x14ac:dyDescent="0.2">
      <c r="A168" s="135">
        <v>43063</v>
      </c>
      <c r="B168" s="208">
        <v>40</v>
      </c>
      <c r="C168" s="137" t="s">
        <v>190</v>
      </c>
      <c r="D168" s="137" t="s">
        <v>112</v>
      </c>
    </row>
    <row r="169" spans="1:4" ht="12.75" customHeight="1" x14ac:dyDescent="0.2">
      <c r="A169" s="114">
        <v>43080</v>
      </c>
      <c r="B169" s="208">
        <v>50.2</v>
      </c>
      <c r="C169" s="154" t="s">
        <v>196</v>
      </c>
      <c r="D169" s="154" t="s">
        <v>112</v>
      </c>
    </row>
    <row r="170" spans="1:4" ht="12.75" customHeight="1" x14ac:dyDescent="0.2">
      <c r="A170" s="114">
        <v>43082</v>
      </c>
      <c r="B170" s="208">
        <v>45</v>
      </c>
      <c r="C170" s="154" t="s">
        <v>197</v>
      </c>
      <c r="D170" s="154" t="s">
        <v>112</v>
      </c>
    </row>
    <row r="171" spans="1:4" ht="12.75" customHeight="1" x14ac:dyDescent="0.2">
      <c r="A171" s="114">
        <v>43082</v>
      </c>
      <c r="B171" s="208">
        <v>45.6</v>
      </c>
      <c r="C171" s="154" t="s">
        <v>198</v>
      </c>
      <c r="D171" s="154" t="s">
        <v>112</v>
      </c>
    </row>
    <row r="172" spans="1:4" ht="12.75" customHeight="1" x14ac:dyDescent="0.2">
      <c r="A172" s="114">
        <v>43186</v>
      </c>
      <c r="B172" s="208">
        <v>47</v>
      </c>
      <c r="C172" s="165" t="s">
        <v>239</v>
      </c>
      <c r="D172" s="165" t="s">
        <v>112</v>
      </c>
    </row>
    <row r="173" spans="1:4" ht="12.75" customHeight="1" x14ac:dyDescent="0.2">
      <c r="A173" s="114">
        <v>43186</v>
      </c>
      <c r="B173" s="208">
        <v>49.8</v>
      </c>
      <c r="C173" s="165" t="s">
        <v>240</v>
      </c>
      <c r="D173" s="165" t="s">
        <v>112</v>
      </c>
    </row>
    <row r="174" spans="1:4" ht="12.75" customHeight="1" x14ac:dyDescent="0.2">
      <c r="A174" s="114">
        <v>43199</v>
      </c>
      <c r="B174" s="208">
        <v>39.799999999999997</v>
      </c>
      <c r="C174" s="165" t="s">
        <v>244</v>
      </c>
      <c r="D174" s="165" t="s">
        <v>112</v>
      </c>
    </row>
    <row r="175" spans="1:4" ht="12.75" customHeight="1" x14ac:dyDescent="0.2">
      <c r="A175" s="201">
        <v>43276</v>
      </c>
      <c r="B175" s="208">
        <v>42</v>
      </c>
      <c r="C175" s="199" t="s">
        <v>294</v>
      </c>
      <c r="D175" s="199" t="s">
        <v>112</v>
      </c>
    </row>
    <row r="176" spans="1:4" ht="12.75" customHeight="1" x14ac:dyDescent="0.2">
      <c r="A176" s="141">
        <v>43280</v>
      </c>
      <c r="B176" s="212">
        <v>42</v>
      </c>
      <c r="C176" s="1" t="s">
        <v>298</v>
      </c>
      <c r="D176" s="1" t="s">
        <v>112</v>
      </c>
    </row>
    <row r="177" spans="1:4" ht="12.75" customHeight="1" x14ac:dyDescent="0.2">
      <c r="A177" s="152"/>
      <c r="B177" s="215"/>
      <c r="C177" s="47"/>
      <c r="D177" s="47"/>
    </row>
    <row r="178" spans="1:4" s="8" customFormat="1" ht="34.5" customHeight="1" x14ac:dyDescent="0.2">
      <c r="A178" s="73" t="s">
        <v>4</v>
      </c>
      <c r="B178" s="79">
        <f>SUM(B150:B177)</f>
        <v>897.8</v>
      </c>
      <c r="C178" s="74"/>
      <c r="D178" s="74"/>
    </row>
    <row r="179" spans="1:4" s="74" customFormat="1" ht="15" x14ac:dyDescent="0.2">
      <c r="A179" s="44" t="s">
        <v>7</v>
      </c>
      <c r="B179" s="80">
        <f>B36+B147+B178</f>
        <v>46347.58</v>
      </c>
      <c r="C179" s="9"/>
      <c r="D179" s="9"/>
    </row>
    <row r="180" spans="1:4" s="76" customFormat="1" x14ac:dyDescent="0.2">
      <c r="A180" s="74"/>
      <c r="B180" s="70"/>
      <c r="C180" s="71"/>
      <c r="D180" s="71"/>
    </row>
    <row r="181" spans="1:4" s="76" customFormat="1" ht="12.6" customHeight="1" x14ac:dyDescent="0.2">
      <c r="A181" s="47" t="s">
        <v>33</v>
      </c>
      <c r="B181" s="3"/>
    </row>
    <row r="182" spans="1:4" s="74" customFormat="1" ht="12.95" customHeight="1" x14ac:dyDescent="0.2">
      <c r="A182" s="224" t="s">
        <v>34</v>
      </c>
      <c r="B182" s="224"/>
      <c r="C182" s="224"/>
      <c r="D182" s="76"/>
    </row>
    <row r="183" spans="1:4" x14ac:dyDescent="0.2">
      <c r="A183" s="225" t="s">
        <v>40</v>
      </c>
      <c r="B183" s="225"/>
      <c r="C183" s="225"/>
      <c r="D183" s="74"/>
    </row>
    <row r="184" spans="1:4" x14ac:dyDescent="0.2">
      <c r="A184" s="65" t="s">
        <v>35</v>
      </c>
      <c r="B184" s="66"/>
      <c r="C184" s="74"/>
      <c r="D184" s="74"/>
    </row>
    <row r="185" spans="1:4" x14ac:dyDescent="0.2">
      <c r="A185" s="93" t="s">
        <v>69</v>
      </c>
      <c r="B185" s="66"/>
      <c r="C185" s="112"/>
      <c r="D185" s="112"/>
    </row>
    <row r="186" spans="1:4" x14ac:dyDescent="0.2">
      <c r="A186" s="93" t="s">
        <v>51</v>
      </c>
      <c r="B186" s="66"/>
      <c r="C186" s="88"/>
      <c r="D186" s="88"/>
    </row>
    <row r="187" spans="1:4" x14ac:dyDescent="0.2">
      <c r="A187" s="222" t="s">
        <v>52</v>
      </c>
      <c r="B187" s="222"/>
      <c r="C187" s="222"/>
      <c r="D187" s="222"/>
    </row>
    <row r="188" spans="1:4" x14ac:dyDescent="0.2">
      <c r="A188" s="39"/>
      <c r="B188" s="74"/>
      <c r="C188" s="74"/>
      <c r="D188" s="74"/>
    </row>
    <row r="189" spans="1:4" x14ac:dyDescent="0.2">
      <c r="A189" s="39"/>
      <c r="B189" s="74"/>
      <c r="C189" s="74"/>
      <c r="D189" s="74"/>
    </row>
    <row r="190" spans="1:4" x14ac:dyDescent="0.2">
      <c r="A190" s="39"/>
      <c r="B190" s="74"/>
      <c r="C190" s="74"/>
      <c r="D190" s="74"/>
    </row>
    <row r="191" spans="1:4" x14ac:dyDescent="0.2">
      <c r="A191" s="39"/>
      <c r="B191" s="74"/>
      <c r="C191" s="74"/>
      <c r="D191" s="74"/>
    </row>
    <row r="192" spans="1:4" x14ac:dyDescent="0.2">
      <c r="A192" s="39"/>
      <c r="B192" s="74"/>
      <c r="C192" s="74"/>
      <c r="D192" s="74"/>
    </row>
    <row r="193" spans="1:4" x14ac:dyDescent="0.2">
      <c r="A193" s="39"/>
      <c r="B193" s="74"/>
      <c r="C193" s="74"/>
      <c r="D193" s="74"/>
    </row>
    <row r="194" spans="1:4" x14ac:dyDescent="0.2">
      <c r="A194" s="39"/>
      <c r="B194" s="74"/>
      <c r="C194" s="74"/>
      <c r="D194" s="74"/>
    </row>
    <row r="195" spans="1:4" x14ac:dyDescent="0.2">
      <c r="A195" s="39"/>
      <c r="B195" s="74"/>
      <c r="C195" s="74"/>
      <c r="D195" s="74"/>
    </row>
    <row r="196" spans="1:4" x14ac:dyDescent="0.2">
      <c r="A196" s="39"/>
      <c r="B196" s="74"/>
      <c r="C196" s="74"/>
      <c r="D196" s="74"/>
    </row>
    <row r="197" spans="1:4" x14ac:dyDescent="0.2">
      <c r="A197" s="39"/>
      <c r="B197" s="74"/>
      <c r="C197" s="74"/>
      <c r="D197" s="74"/>
    </row>
    <row r="198" spans="1:4" x14ac:dyDescent="0.2">
      <c r="A198" s="39"/>
      <c r="B198" s="74"/>
      <c r="C198" s="74"/>
      <c r="D198" s="74"/>
    </row>
  </sheetData>
  <mergeCells count="12">
    <mergeCell ref="A187:D187"/>
    <mergeCell ref="A1:D1"/>
    <mergeCell ref="A182:C182"/>
    <mergeCell ref="A183:C183"/>
    <mergeCell ref="A7:D7"/>
    <mergeCell ref="B2:D2"/>
    <mergeCell ref="B3:D3"/>
    <mergeCell ref="B4:D4"/>
    <mergeCell ref="A5:D5"/>
    <mergeCell ref="A6:D6"/>
    <mergeCell ref="A37:C37"/>
    <mergeCell ref="A148:C148"/>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A19" sqref="A19:C19"/>
    </sheetView>
  </sheetViews>
  <sheetFormatPr defaultColWidth="9.140625" defaultRowHeight="12.75" x14ac:dyDescent="0.2"/>
  <cols>
    <col min="1" max="2" width="23.5703125" style="16" customWidth="1"/>
    <col min="3" max="6" width="27.5703125" style="16" customWidth="1"/>
    <col min="7" max="16384" width="9.140625" style="17"/>
  </cols>
  <sheetData>
    <row r="1" spans="1:7" ht="36" customHeight="1" x14ac:dyDescent="0.2">
      <c r="A1" s="240" t="s">
        <v>26</v>
      </c>
      <c r="B1" s="240"/>
      <c r="C1" s="240"/>
      <c r="D1" s="240"/>
      <c r="E1" s="240"/>
      <c r="F1" s="240"/>
    </row>
    <row r="2" spans="1:7" ht="36" customHeight="1" x14ac:dyDescent="0.2">
      <c r="A2" s="49" t="s">
        <v>8</v>
      </c>
      <c r="B2" s="228" t="str">
        <f>Travel!B2</f>
        <v>Ministry for Primary Industries</v>
      </c>
      <c r="C2" s="228"/>
      <c r="D2" s="228"/>
      <c r="E2" s="228"/>
      <c r="F2" s="228"/>
      <c r="G2" s="50"/>
    </row>
    <row r="3" spans="1:7" ht="36" customHeight="1" x14ac:dyDescent="0.2">
      <c r="A3" s="49" t="s">
        <v>9</v>
      </c>
      <c r="B3" s="229" t="str">
        <f>Travel!B3</f>
        <v>Martyn Dunne</v>
      </c>
      <c r="C3" s="229"/>
      <c r="D3" s="229"/>
      <c r="E3" s="229"/>
      <c r="F3" s="229"/>
      <c r="G3" s="51"/>
    </row>
    <row r="4" spans="1:7" ht="36" customHeight="1" x14ac:dyDescent="0.2">
      <c r="A4" s="49" t="s">
        <v>3</v>
      </c>
      <c r="B4" s="229" t="str">
        <f>Travel!B4</f>
        <v>1 July 2017 to 30 June 2018 (or specify applicable part year)*</v>
      </c>
      <c r="C4" s="229"/>
      <c r="D4" s="229"/>
      <c r="E4" s="229"/>
      <c r="F4" s="229"/>
      <c r="G4" s="51"/>
    </row>
    <row r="5" spans="1:7" s="15" customFormat="1" ht="35.25" customHeight="1" x14ac:dyDescent="0.25">
      <c r="A5" s="244" t="s">
        <v>53</v>
      </c>
      <c r="B5" s="245"/>
      <c r="C5" s="246"/>
      <c r="D5" s="246"/>
      <c r="E5" s="246"/>
      <c r="F5" s="247"/>
    </row>
    <row r="6" spans="1:7" s="15" customFormat="1" ht="35.25" customHeight="1" x14ac:dyDescent="0.25">
      <c r="A6" s="241" t="s">
        <v>70</v>
      </c>
      <c r="B6" s="242"/>
      <c r="C6" s="242"/>
      <c r="D6" s="242"/>
      <c r="E6" s="242"/>
      <c r="F6" s="243"/>
    </row>
    <row r="7" spans="1:7" s="3" customFormat="1" ht="30.95" customHeight="1" x14ac:dyDescent="0.25">
      <c r="A7" s="238" t="s">
        <v>23</v>
      </c>
      <c r="B7" s="239"/>
      <c r="C7" s="5"/>
      <c r="D7" s="5"/>
      <c r="E7" s="5"/>
      <c r="F7" s="23"/>
    </row>
    <row r="8" spans="1:7" ht="25.5" x14ac:dyDescent="0.2">
      <c r="A8" s="24" t="s">
        <v>0</v>
      </c>
      <c r="B8" s="41" t="s">
        <v>41</v>
      </c>
      <c r="C8" s="2" t="s">
        <v>5</v>
      </c>
      <c r="D8" s="2" t="s">
        <v>13</v>
      </c>
      <c r="E8" s="2" t="s">
        <v>12</v>
      </c>
      <c r="F8" s="10" t="s">
        <v>1</v>
      </c>
    </row>
    <row r="9" spans="1:7" x14ac:dyDescent="0.2">
      <c r="A9" s="21"/>
      <c r="F9" s="22"/>
    </row>
    <row r="10" spans="1:7" x14ac:dyDescent="0.2">
      <c r="A10" s="21"/>
      <c r="F10" s="22"/>
    </row>
    <row r="11" spans="1:7" x14ac:dyDescent="0.2">
      <c r="A11" s="21"/>
      <c r="F11" s="22"/>
    </row>
    <row r="12" spans="1:7" ht="11.25" customHeight="1" x14ac:dyDescent="0.2">
      <c r="A12" s="21"/>
      <c r="F12" s="22"/>
    </row>
    <row r="13" spans="1:7" hidden="1" x14ac:dyDescent="0.2">
      <c r="A13" s="21"/>
      <c r="F13" s="22"/>
    </row>
    <row r="14" spans="1:7" s="20" customFormat="1" ht="25.5" hidden="1" customHeight="1" x14ac:dyDescent="0.2">
      <c r="A14" s="21"/>
      <c r="B14" s="16"/>
      <c r="C14" s="16"/>
      <c r="D14" s="16"/>
      <c r="E14" s="16"/>
      <c r="F14" s="22"/>
    </row>
    <row r="15" spans="1:7" ht="24.95" customHeight="1" x14ac:dyDescent="0.2">
      <c r="A15" s="75" t="s">
        <v>24</v>
      </c>
      <c r="B15" s="81">
        <f>SUM(B9:B14)</f>
        <v>0</v>
      </c>
      <c r="C15" s="25"/>
      <c r="D15" s="26"/>
      <c r="E15" s="26"/>
      <c r="F15" s="27"/>
    </row>
    <row r="16" spans="1:7" x14ac:dyDescent="0.2">
      <c r="A16" s="83"/>
      <c r="B16" s="29"/>
      <c r="C16" s="29"/>
      <c r="D16" s="29"/>
      <c r="E16" s="29"/>
      <c r="F16" s="30"/>
    </row>
    <row r="17" spans="1:6" x14ac:dyDescent="0.2">
      <c r="A17" s="47" t="s">
        <v>33</v>
      </c>
      <c r="B17" s="3"/>
      <c r="C17" s="76"/>
      <c r="F17" s="22"/>
    </row>
    <row r="18" spans="1:6" x14ac:dyDescent="0.2">
      <c r="A18" s="248" t="s">
        <v>71</v>
      </c>
      <c r="B18" s="248"/>
      <c r="C18" s="248"/>
      <c r="D18" s="248"/>
      <c r="E18" s="248"/>
      <c r="F18" s="249"/>
    </row>
    <row r="19" spans="1:6" x14ac:dyDescent="0.2">
      <c r="A19" s="224" t="s">
        <v>65</v>
      </c>
      <c r="B19" s="224"/>
      <c r="C19" s="224"/>
      <c r="F19" s="22"/>
    </row>
    <row r="20" spans="1:6" x14ac:dyDescent="0.2">
      <c r="A20" s="65" t="s">
        <v>42</v>
      </c>
      <c r="B20" s="66"/>
      <c r="C20" s="76"/>
      <c r="D20" s="77"/>
      <c r="E20" s="77"/>
      <c r="F20" s="77"/>
    </row>
    <row r="21" spans="1:6" x14ac:dyDescent="0.2">
      <c r="A21" s="93" t="s">
        <v>61</v>
      </c>
      <c r="B21" s="66"/>
      <c r="C21" s="88"/>
      <c r="D21" s="88"/>
      <c r="E21" s="88"/>
      <c r="F21" s="12"/>
    </row>
    <row r="22" spans="1:6" ht="12.75" customHeight="1" x14ac:dyDescent="0.2">
      <c r="A22" s="222" t="s">
        <v>52</v>
      </c>
      <c r="B22" s="222"/>
      <c r="C22" s="97"/>
      <c r="D22" s="97"/>
      <c r="E22" s="97"/>
      <c r="F22" s="98"/>
    </row>
    <row r="23" spans="1:6" x14ac:dyDescent="0.2">
      <c r="A23" s="77"/>
      <c r="B23" s="77"/>
      <c r="C23" s="77"/>
      <c r="D23" s="77"/>
      <c r="E23" s="77"/>
      <c r="F23" s="77"/>
    </row>
    <row r="24" spans="1:6" x14ac:dyDescent="0.2">
      <c r="A24" s="77"/>
      <c r="B24" s="77"/>
      <c r="C24" s="77"/>
      <c r="D24" s="77"/>
      <c r="E24" s="77"/>
      <c r="F24" s="77"/>
    </row>
    <row r="25" spans="1:6" x14ac:dyDescent="0.2">
      <c r="A25" s="77"/>
      <c r="B25" s="77"/>
      <c r="C25" s="77"/>
      <c r="D25" s="77"/>
      <c r="E25" s="77"/>
      <c r="F25" s="77"/>
    </row>
    <row r="26" spans="1:6" x14ac:dyDescent="0.2">
      <c r="A26" s="77"/>
      <c r="B26" s="77"/>
      <c r="C26" s="77"/>
      <c r="D26" s="77"/>
      <c r="E26" s="77"/>
      <c r="F26" s="77"/>
    </row>
    <row r="27" spans="1:6" x14ac:dyDescent="0.2">
      <c r="A27" s="77"/>
      <c r="B27" s="77"/>
      <c r="C27" s="77"/>
      <c r="D27" s="77"/>
      <c r="E27" s="77"/>
      <c r="F27" s="77"/>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workbookViewId="0">
      <selection activeCell="B4" sqref="B4:E4"/>
    </sheetView>
  </sheetViews>
  <sheetFormatPr defaultColWidth="9.140625" defaultRowHeight="12.75" x14ac:dyDescent="0.2"/>
  <cols>
    <col min="1" max="5" width="27.5703125" style="33" customWidth="1"/>
    <col min="6" max="16384" width="9.140625" style="36"/>
  </cols>
  <sheetData>
    <row r="1" spans="1:14" ht="36" customHeight="1" x14ac:dyDescent="0.2">
      <c r="A1" s="240" t="s">
        <v>26</v>
      </c>
      <c r="B1" s="240"/>
      <c r="C1" s="240"/>
      <c r="D1" s="240"/>
      <c r="E1" s="240"/>
      <c r="F1" s="85"/>
    </row>
    <row r="2" spans="1:14" ht="36" customHeight="1" x14ac:dyDescent="0.2">
      <c r="A2" s="49" t="s">
        <v>8</v>
      </c>
      <c r="B2" s="228" t="str">
        <f>Travel!B2</f>
        <v>Ministry for Primary Industries</v>
      </c>
      <c r="C2" s="228"/>
      <c r="D2" s="228"/>
      <c r="E2" s="228"/>
      <c r="F2" s="50"/>
      <c r="G2" s="50"/>
    </row>
    <row r="3" spans="1:14" ht="36" customHeight="1" x14ac:dyDescent="0.2">
      <c r="A3" s="49" t="s">
        <v>9</v>
      </c>
      <c r="B3" s="229" t="str">
        <f>Travel!B3</f>
        <v>Martyn Dunne</v>
      </c>
      <c r="C3" s="229"/>
      <c r="D3" s="229"/>
      <c r="E3" s="229"/>
      <c r="F3" s="51"/>
      <c r="G3" s="51"/>
    </row>
    <row r="4" spans="1:14" ht="36" customHeight="1" x14ac:dyDescent="0.2">
      <c r="A4" s="49" t="s">
        <v>3</v>
      </c>
      <c r="B4" s="229" t="str">
        <f>Travel!B4</f>
        <v>1 July 2017 to 30 June 2018 (or specify applicable part year)*</v>
      </c>
      <c r="C4" s="229"/>
      <c r="D4" s="229"/>
      <c r="E4" s="229"/>
      <c r="F4" s="51"/>
      <c r="G4" s="51"/>
    </row>
    <row r="5" spans="1:14" ht="36" customHeight="1" x14ac:dyDescent="0.2">
      <c r="A5" s="259" t="s">
        <v>54</v>
      </c>
      <c r="B5" s="260"/>
      <c r="C5" s="260"/>
      <c r="D5" s="260"/>
      <c r="E5" s="261"/>
    </row>
    <row r="6" spans="1:14" ht="20.100000000000001" customHeight="1" x14ac:dyDescent="0.2">
      <c r="A6" s="257" t="s">
        <v>62</v>
      </c>
      <c r="B6" s="257"/>
      <c r="C6" s="257"/>
      <c r="D6" s="257"/>
      <c r="E6" s="258"/>
      <c r="F6" s="52"/>
      <c r="G6" s="52"/>
    </row>
    <row r="7" spans="1:14" ht="20.25" customHeight="1" x14ac:dyDescent="0.25">
      <c r="A7" s="31" t="s">
        <v>21</v>
      </c>
      <c r="B7" s="5"/>
      <c r="C7" s="5"/>
      <c r="D7" s="5"/>
      <c r="E7" s="23"/>
    </row>
    <row r="8" spans="1:14" ht="25.5" x14ac:dyDescent="0.2">
      <c r="A8" s="24" t="s">
        <v>0</v>
      </c>
      <c r="B8" s="2" t="s">
        <v>43</v>
      </c>
      <c r="C8" s="2" t="s">
        <v>36</v>
      </c>
      <c r="D8" s="2" t="s">
        <v>56</v>
      </c>
      <c r="E8" s="10" t="s">
        <v>73</v>
      </c>
    </row>
    <row r="9" spans="1:14" ht="25.5" x14ac:dyDescent="0.2">
      <c r="A9" s="114">
        <v>43064</v>
      </c>
      <c r="B9" s="136" t="s">
        <v>165</v>
      </c>
      <c r="C9" s="138" t="s">
        <v>166</v>
      </c>
      <c r="D9" s="138" t="s">
        <v>109</v>
      </c>
      <c r="E9" s="48"/>
    </row>
    <row r="10" spans="1:14" x14ac:dyDescent="0.2">
      <c r="A10" s="114">
        <v>43457</v>
      </c>
      <c r="B10" s="148" t="s">
        <v>301</v>
      </c>
      <c r="C10" s="149" t="s">
        <v>204</v>
      </c>
      <c r="D10" s="149" t="s">
        <v>109</v>
      </c>
      <c r="E10" s="203" t="s">
        <v>302</v>
      </c>
    </row>
    <row r="11" spans="1:14" x14ac:dyDescent="0.2">
      <c r="A11" s="34"/>
      <c r="E11" s="35"/>
      <c r="N11" s="53"/>
    </row>
    <row r="12" spans="1:14" x14ac:dyDescent="0.2">
      <c r="A12" s="34"/>
      <c r="E12" s="35"/>
    </row>
    <row r="13" spans="1:14" hidden="1" x14ac:dyDescent="0.2">
      <c r="A13" s="34"/>
      <c r="E13" s="35"/>
    </row>
    <row r="14" spans="1:14" ht="27.95" customHeight="1" x14ac:dyDescent="0.2">
      <c r="A14" s="32" t="s">
        <v>25</v>
      </c>
      <c r="B14" s="94" t="s">
        <v>20</v>
      </c>
      <c r="C14" s="25"/>
      <c r="D14" s="95">
        <f>SUM(D9:D13)</f>
        <v>0</v>
      </c>
      <c r="E14" s="27"/>
    </row>
    <row r="15" spans="1:14" x14ac:dyDescent="0.2">
      <c r="A15" s="28"/>
      <c r="B15" s="54"/>
      <c r="C15" s="29"/>
      <c r="D15" s="2"/>
      <c r="E15" s="30"/>
    </row>
    <row r="16" spans="1:14" x14ac:dyDescent="0.2">
      <c r="A16" s="99" t="s">
        <v>27</v>
      </c>
      <c r="B16" s="100"/>
      <c r="C16" s="100"/>
      <c r="D16" s="100"/>
      <c r="E16" s="101"/>
    </row>
    <row r="17" spans="1:6" x14ac:dyDescent="0.2">
      <c r="A17" s="255" t="s">
        <v>65</v>
      </c>
      <c r="B17" s="224"/>
      <c r="C17" s="224"/>
      <c r="D17" s="47"/>
      <c r="E17" s="48"/>
    </row>
    <row r="18" spans="1:6" x14ac:dyDescent="0.2">
      <c r="A18" s="250" t="s">
        <v>55</v>
      </c>
      <c r="B18" s="251"/>
      <c r="C18" s="251"/>
      <c r="D18" s="251"/>
      <c r="E18" s="252"/>
    </row>
    <row r="19" spans="1:6" x14ac:dyDescent="0.2">
      <c r="A19" s="17" t="s">
        <v>74</v>
      </c>
      <c r="B19" s="36"/>
      <c r="C19" s="36"/>
      <c r="D19" s="36"/>
      <c r="E19" s="36"/>
    </row>
    <row r="20" spans="1:6" ht="26.1" customHeight="1" x14ac:dyDescent="0.2">
      <c r="A20" s="255" t="s">
        <v>72</v>
      </c>
      <c r="B20" s="224"/>
      <c r="C20" s="224"/>
      <c r="D20" s="224"/>
      <c r="E20" s="256"/>
    </row>
    <row r="21" spans="1:6" x14ac:dyDescent="0.2">
      <c r="A21" s="65" t="s">
        <v>57</v>
      </c>
      <c r="B21" s="47"/>
      <c r="C21" s="47"/>
      <c r="D21" s="47"/>
      <c r="E21" s="48"/>
    </row>
    <row r="22" spans="1:6" x14ac:dyDescent="0.2">
      <c r="A22" s="65" t="s">
        <v>58</v>
      </c>
      <c r="B22" s="66"/>
      <c r="C22" s="88"/>
      <c r="D22" s="88"/>
      <c r="E22" s="12"/>
      <c r="F22" s="88"/>
    </row>
    <row r="23" spans="1:6" ht="12.75" customHeight="1" x14ac:dyDescent="0.2">
      <c r="A23" s="253" t="s">
        <v>52</v>
      </c>
      <c r="B23" s="254"/>
      <c r="C23" s="96"/>
      <c r="D23" s="96"/>
      <c r="E23" s="98"/>
      <c r="F23" s="96"/>
    </row>
    <row r="24" spans="1:6" x14ac:dyDescent="0.2">
      <c r="A24" s="102"/>
      <c r="B24" s="103"/>
      <c r="C24" s="103"/>
      <c r="D24" s="103"/>
      <c r="E24" s="104"/>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6"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9"/>
  <sheetViews>
    <sheetView topLeftCell="A4" zoomScaleNormal="100" workbookViewId="0">
      <selection activeCell="B32" sqref="B32"/>
    </sheetView>
  </sheetViews>
  <sheetFormatPr defaultColWidth="9.140625" defaultRowHeight="12.75" x14ac:dyDescent="0.2"/>
  <cols>
    <col min="1" max="1" width="23.5703125" style="13" customWidth="1"/>
    <col min="2" max="2" width="14.42578125" style="13" customWidth="1"/>
    <col min="3" max="3" width="40.42578125" style="13" customWidth="1"/>
    <col min="4" max="5" width="27.5703125" style="13" customWidth="1"/>
    <col min="6" max="16384" width="9.140625" style="14"/>
  </cols>
  <sheetData>
    <row r="1" spans="1:5" ht="36" customHeight="1" x14ac:dyDescent="0.2">
      <c r="A1" s="240" t="s">
        <v>26</v>
      </c>
      <c r="B1" s="240"/>
      <c r="C1" s="240"/>
      <c r="D1" s="240"/>
      <c r="E1" s="240"/>
    </row>
    <row r="2" spans="1:5" ht="36" customHeight="1" x14ac:dyDescent="0.2">
      <c r="A2" s="49" t="s">
        <v>8</v>
      </c>
      <c r="B2" s="228" t="str">
        <f>Travel!B2</f>
        <v>Ministry for Primary Industries</v>
      </c>
      <c r="C2" s="228"/>
      <c r="D2" s="228"/>
      <c r="E2" s="228"/>
    </row>
    <row r="3" spans="1:5" ht="36" customHeight="1" x14ac:dyDescent="0.2">
      <c r="A3" s="49" t="s">
        <v>9</v>
      </c>
      <c r="B3" s="229" t="str">
        <f>Travel!B3</f>
        <v>Martyn Dunne</v>
      </c>
      <c r="C3" s="229"/>
      <c r="D3" s="229"/>
      <c r="E3" s="229"/>
    </row>
    <row r="4" spans="1:5" ht="36" customHeight="1" x14ac:dyDescent="0.2">
      <c r="A4" s="49" t="s">
        <v>3</v>
      </c>
      <c r="B4" s="229" t="str">
        <f>Travel!B4</f>
        <v>1 July 2017 to 30 June 2018 (or specify applicable part year)*</v>
      </c>
      <c r="C4" s="229"/>
      <c r="D4" s="229"/>
      <c r="E4" s="229"/>
    </row>
    <row r="5" spans="1:5" ht="36" customHeight="1" x14ac:dyDescent="0.2">
      <c r="A5" s="230" t="s">
        <v>60</v>
      </c>
      <c r="B5" s="267"/>
      <c r="C5" s="246"/>
      <c r="D5" s="246"/>
      <c r="E5" s="247"/>
    </row>
    <row r="6" spans="1:5" ht="36" customHeight="1" x14ac:dyDescent="0.2">
      <c r="A6" s="264" t="s">
        <v>59</v>
      </c>
      <c r="B6" s="265"/>
      <c r="C6" s="265"/>
      <c r="D6" s="265"/>
      <c r="E6" s="266"/>
    </row>
    <row r="7" spans="1:5" ht="36" customHeight="1" x14ac:dyDescent="0.25">
      <c r="A7" s="262" t="s">
        <v>6</v>
      </c>
      <c r="B7" s="263"/>
      <c r="C7" s="5"/>
      <c r="D7" s="5"/>
      <c r="E7" s="23"/>
    </row>
    <row r="8" spans="1:5" ht="38.25" x14ac:dyDescent="0.2">
      <c r="A8" s="24" t="s">
        <v>0</v>
      </c>
      <c r="B8" s="2" t="s">
        <v>38</v>
      </c>
      <c r="C8" s="2" t="s">
        <v>37</v>
      </c>
      <c r="D8" s="2" t="s">
        <v>30</v>
      </c>
      <c r="E8" s="10" t="s">
        <v>2</v>
      </c>
    </row>
    <row r="9" spans="1:5" ht="25.5" x14ac:dyDescent="0.2">
      <c r="A9" s="118">
        <v>43084</v>
      </c>
      <c r="B9" s="209">
        <v>617.78</v>
      </c>
      <c r="C9" s="149" t="s">
        <v>205</v>
      </c>
      <c r="D9" s="149" t="s">
        <v>207</v>
      </c>
      <c r="E9" s="150" t="s">
        <v>206</v>
      </c>
    </row>
    <row r="10" spans="1:5" x14ac:dyDescent="0.2">
      <c r="A10" s="118">
        <v>43124</v>
      </c>
      <c r="B10" s="209">
        <v>168.69</v>
      </c>
      <c r="C10" s="157" t="s">
        <v>211</v>
      </c>
      <c r="D10" s="157" t="s">
        <v>212</v>
      </c>
      <c r="E10" s="158" t="s">
        <v>206</v>
      </c>
    </row>
    <row r="11" spans="1:5" x14ac:dyDescent="0.2">
      <c r="A11" s="118">
        <v>43131</v>
      </c>
      <c r="B11" s="209">
        <v>1129.0999999999999</v>
      </c>
      <c r="C11" s="173" t="s">
        <v>205</v>
      </c>
      <c r="D11" s="173" t="s">
        <v>242</v>
      </c>
      <c r="E11" s="174" t="s">
        <v>243</v>
      </c>
    </row>
    <row r="12" spans="1:5" ht="25.5" x14ac:dyDescent="0.2">
      <c r="A12" s="118">
        <v>43136</v>
      </c>
      <c r="B12" s="209">
        <v>575</v>
      </c>
      <c r="C12" s="159" t="s">
        <v>205</v>
      </c>
      <c r="D12" s="159" t="s">
        <v>224</v>
      </c>
      <c r="E12" s="160" t="s">
        <v>225</v>
      </c>
    </row>
    <row r="13" spans="1:5" ht="25.5" x14ac:dyDescent="0.2">
      <c r="A13" s="123">
        <v>43180</v>
      </c>
      <c r="B13" s="210"/>
      <c r="C13" s="204" t="s">
        <v>304</v>
      </c>
      <c r="D13" s="166" t="s">
        <v>234</v>
      </c>
      <c r="E13" s="167" t="s">
        <v>303</v>
      </c>
    </row>
    <row r="14" spans="1:5" x14ac:dyDescent="0.2">
      <c r="A14" s="123"/>
      <c r="B14" s="210"/>
      <c r="C14" s="204"/>
      <c r="D14" s="166"/>
      <c r="E14" s="167"/>
    </row>
    <row r="15" spans="1:5" x14ac:dyDescent="0.2">
      <c r="A15" s="123"/>
      <c r="B15" s="210">
        <f>SUM(B9:B14)</f>
        <v>2490.5699999999997</v>
      </c>
      <c r="C15" s="204"/>
      <c r="D15" s="166"/>
      <c r="E15" s="167"/>
    </row>
    <row r="16" spans="1:5" x14ac:dyDescent="0.2">
      <c r="A16" s="123"/>
      <c r="B16" s="210"/>
      <c r="C16" s="204"/>
      <c r="D16" s="166"/>
      <c r="E16" s="167"/>
    </row>
    <row r="17" spans="1:5" x14ac:dyDescent="0.2">
      <c r="A17" s="153"/>
      <c r="B17" s="208"/>
      <c r="C17" s="148"/>
      <c r="D17" s="148"/>
      <c r="E17" s="151"/>
    </row>
    <row r="18" spans="1:5" x14ac:dyDescent="0.2">
      <c r="A18" s="14" t="s">
        <v>305</v>
      </c>
      <c r="B18" s="208">
        <v>100.79</v>
      </c>
      <c r="C18" s="131" t="s">
        <v>147</v>
      </c>
      <c r="D18" s="216"/>
      <c r="E18" s="133"/>
    </row>
    <row r="19" spans="1:5" x14ac:dyDescent="0.2">
      <c r="A19" s="134" t="s">
        <v>157</v>
      </c>
      <c r="B19" s="208">
        <v>156.66</v>
      </c>
      <c r="C19" s="205" t="s">
        <v>147</v>
      </c>
      <c r="D19" s="216"/>
      <c r="E19" s="206"/>
    </row>
    <row r="20" spans="1:5" x14ac:dyDescent="0.2">
      <c r="A20" s="134" t="s">
        <v>158</v>
      </c>
      <c r="B20" s="208">
        <v>66</v>
      </c>
      <c r="C20" s="128" t="s">
        <v>147</v>
      </c>
      <c r="D20" s="216"/>
      <c r="E20" s="22"/>
    </row>
    <row r="21" spans="1:5" x14ac:dyDescent="0.2">
      <c r="A21" s="134" t="s">
        <v>174</v>
      </c>
      <c r="B21" s="208">
        <v>72.2</v>
      </c>
      <c r="C21" s="131" t="s">
        <v>147</v>
      </c>
      <c r="D21" s="216"/>
      <c r="E21" s="133"/>
    </row>
    <row r="22" spans="1:5" x14ac:dyDescent="0.2">
      <c r="A22" s="134" t="s">
        <v>202</v>
      </c>
      <c r="B22" s="208">
        <v>149.6</v>
      </c>
      <c r="C22" s="155" t="s">
        <v>147</v>
      </c>
      <c r="D22" s="217"/>
      <c r="E22" s="147"/>
    </row>
    <row r="23" spans="1:5" x14ac:dyDescent="0.2">
      <c r="A23" s="134" t="s">
        <v>203</v>
      </c>
      <c r="B23" s="208">
        <v>110.78</v>
      </c>
      <c r="C23" s="177" t="s">
        <v>147</v>
      </c>
      <c r="D23" s="216"/>
      <c r="E23" s="147"/>
    </row>
    <row r="24" spans="1:5" x14ac:dyDescent="0.2">
      <c r="A24" s="134" t="s">
        <v>233</v>
      </c>
      <c r="B24" s="208">
        <v>119.13</v>
      </c>
      <c r="C24" s="177" t="s">
        <v>147</v>
      </c>
      <c r="D24" s="216"/>
      <c r="E24" s="147"/>
    </row>
    <row r="25" spans="1:5" x14ac:dyDescent="0.2">
      <c r="A25" s="134" t="s">
        <v>230</v>
      </c>
      <c r="B25" s="208">
        <v>115.92</v>
      </c>
      <c r="C25" s="177" t="s">
        <v>147</v>
      </c>
      <c r="D25" s="216"/>
      <c r="E25" s="133"/>
    </row>
    <row r="26" spans="1:5" x14ac:dyDescent="0.2">
      <c r="A26" s="134" t="s">
        <v>246</v>
      </c>
      <c r="B26" s="208">
        <v>115.34</v>
      </c>
      <c r="C26" s="163" t="s">
        <v>147</v>
      </c>
      <c r="D26" s="216"/>
      <c r="E26" s="164"/>
    </row>
    <row r="27" spans="1:5" x14ac:dyDescent="0.2">
      <c r="A27" s="134" t="s">
        <v>279</v>
      </c>
      <c r="B27" s="208">
        <v>169.51</v>
      </c>
      <c r="C27" s="190" t="s">
        <v>147</v>
      </c>
      <c r="D27" s="216"/>
      <c r="E27" s="186"/>
    </row>
    <row r="28" spans="1:5" x14ac:dyDescent="0.2">
      <c r="A28" s="134" t="s">
        <v>280</v>
      </c>
      <c r="B28" s="208">
        <v>139.88</v>
      </c>
      <c r="C28" s="185" t="s">
        <v>147</v>
      </c>
      <c r="D28" s="216"/>
      <c r="E28" s="186"/>
    </row>
    <row r="29" spans="1:5" x14ac:dyDescent="0.2">
      <c r="A29" s="134" t="s">
        <v>293</v>
      </c>
      <c r="B29" s="208">
        <v>101.77</v>
      </c>
      <c r="C29" s="131" t="s">
        <v>147</v>
      </c>
      <c r="D29" s="216"/>
      <c r="E29" s="133"/>
    </row>
    <row r="30" spans="1:5" x14ac:dyDescent="0.2">
      <c r="A30" s="134"/>
      <c r="B30" s="208"/>
      <c r="C30" s="205"/>
      <c r="D30" s="216"/>
      <c r="E30" s="206"/>
    </row>
    <row r="31" spans="1:5" x14ac:dyDescent="0.2">
      <c r="A31" s="21"/>
      <c r="B31" s="208">
        <f>SUM(B18:B30)</f>
        <v>1417.58</v>
      </c>
      <c r="C31" s="16"/>
      <c r="D31" s="16"/>
      <c r="E31" s="22"/>
    </row>
    <row r="32" spans="1:5" x14ac:dyDescent="0.2">
      <c r="A32" s="21"/>
      <c r="B32" s="16"/>
      <c r="C32" s="16"/>
      <c r="D32" s="16"/>
      <c r="E32" s="22"/>
    </row>
    <row r="33" spans="1:6" ht="14.1" customHeight="1" x14ac:dyDescent="0.2">
      <c r="A33" s="38" t="s">
        <v>14</v>
      </c>
      <c r="B33" s="82">
        <f>SUM(B15+B31)</f>
        <v>3908.1499999999996</v>
      </c>
      <c r="C33" s="18"/>
      <c r="D33" s="19"/>
      <c r="E33" s="37"/>
    </row>
    <row r="34" spans="1:6" ht="14.1" customHeight="1" x14ac:dyDescent="0.2">
      <c r="A34" s="84"/>
      <c r="B34" s="82"/>
      <c r="C34" s="18"/>
      <c r="D34" s="19"/>
      <c r="E34" s="111"/>
    </row>
    <row r="35" spans="1:6" ht="14.1" customHeight="1" x14ac:dyDescent="0.2">
      <c r="A35" s="105"/>
      <c r="B35" s="71"/>
      <c r="C35" s="106"/>
      <c r="D35" s="106"/>
      <c r="E35" s="107"/>
    </row>
    <row r="36" spans="1:6" x14ac:dyDescent="0.2">
      <c r="A36" s="46" t="s">
        <v>27</v>
      </c>
      <c r="B36" s="86"/>
      <c r="C36" s="86"/>
      <c r="D36" s="86"/>
      <c r="E36" s="89"/>
    </row>
    <row r="37" spans="1:6" x14ac:dyDescent="0.2">
      <c r="A37" s="255" t="s">
        <v>65</v>
      </c>
      <c r="B37" s="224"/>
      <c r="C37" s="224"/>
      <c r="D37" s="86"/>
      <c r="E37" s="89"/>
    </row>
    <row r="38" spans="1:6" ht="14.1" customHeight="1" x14ac:dyDescent="0.2">
      <c r="A38" s="67" t="s">
        <v>22</v>
      </c>
      <c r="B38" s="68"/>
      <c r="C38" s="86"/>
      <c r="D38" s="86"/>
      <c r="E38" s="89"/>
    </row>
    <row r="39" spans="1:6" x14ac:dyDescent="0.2">
      <c r="A39" s="65" t="s">
        <v>35</v>
      </c>
      <c r="B39" s="66"/>
      <c r="C39" s="88"/>
      <c r="D39" s="86"/>
      <c r="E39" s="89"/>
    </row>
    <row r="40" spans="1:6" ht="12.6" customHeight="1" x14ac:dyDescent="0.2">
      <c r="A40" s="250" t="s">
        <v>29</v>
      </c>
      <c r="B40" s="251"/>
      <c r="C40" s="251"/>
      <c r="D40" s="251"/>
      <c r="E40" s="252"/>
      <c r="F40" s="17"/>
    </row>
    <row r="41" spans="1:6" x14ac:dyDescent="0.2">
      <c r="A41" s="65" t="s">
        <v>61</v>
      </c>
      <c r="B41" s="66"/>
      <c r="C41" s="88"/>
      <c r="D41" s="88"/>
      <c r="E41" s="12"/>
      <c r="F41" s="88"/>
    </row>
    <row r="42" spans="1:6" ht="12.75" customHeight="1" x14ac:dyDescent="0.2">
      <c r="A42" s="253" t="s">
        <v>52</v>
      </c>
      <c r="B42" s="254"/>
      <c r="C42" s="96"/>
      <c r="D42" s="96"/>
      <c r="E42" s="98"/>
      <c r="F42" s="96"/>
    </row>
    <row r="43" spans="1:6" x14ac:dyDescent="0.2">
      <c r="A43" s="108"/>
      <c r="B43" s="72"/>
      <c r="C43" s="109"/>
      <c r="D43" s="109"/>
      <c r="E43" s="110"/>
      <c r="F43" s="17"/>
    </row>
    <row r="44" spans="1:6" x14ac:dyDescent="0.2">
      <c r="A44" s="21"/>
      <c r="B44" s="16"/>
      <c r="C44" s="16"/>
      <c r="D44" s="16"/>
      <c r="E44" s="64"/>
      <c r="F44" s="17"/>
    </row>
    <row r="45" spans="1:6" x14ac:dyDescent="0.2">
      <c r="A45" s="21"/>
      <c r="B45" s="16"/>
      <c r="C45" s="16"/>
      <c r="D45" s="16"/>
      <c r="E45" s="64"/>
      <c r="F45" s="17"/>
    </row>
    <row r="46" spans="1:6" x14ac:dyDescent="0.2">
      <c r="A46" s="21"/>
      <c r="B46" s="16"/>
      <c r="C46" s="16"/>
      <c r="D46" s="16"/>
      <c r="E46" s="64"/>
      <c r="F46" s="17"/>
    </row>
    <row r="47" spans="1:6" x14ac:dyDescent="0.2">
      <c r="A47" s="21"/>
      <c r="B47" s="16"/>
      <c r="C47" s="16"/>
      <c r="D47" s="16"/>
      <c r="E47" s="64"/>
      <c r="F47" s="17"/>
    </row>
    <row r="48" spans="1:6" x14ac:dyDescent="0.2">
      <c r="A48" s="64"/>
      <c r="B48" s="64"/>
      <c r="C48" s="64"/>
      <c r="D48" s="64"/>
      <c r="E48" s="64"/>
    </row>
    <row r="49" spans="1:5" x14ac:dyDescent="0.2">
      <c r="A49" s="64"/>
      <c r="B49" s="64"/>
      <c r="C49" s="64"/>
      <c r="D49" s="64"/>
      <c r="E49" s="64"/>
    </row>
  </sheetData>
  <mergeCells count="10">
    <mergeCell ref="A42:B42"/>
    <mergeCell ref="A40:E40"/>
    <mergeCell ref="A1:E1"/>
    <mergeCell ref="A37:C37"/>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2018-07-31T02:10:02Z</dcterms:modified>
</cp:coreProperties>
</file>